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480" yWindow="75" windowWidth="12240" windowHeight="9240" firstSheet="12" activeTab="23"/>
  </bookViews>
  <sheets>
    <sheet name="1" sheetId="1" r:id="rId1"/>
    <sheet name="2" sheetId="3" r:id="rId2"/>
    <sheet name="3" sheetId="69" r:id="rId3"/>
    <sheet name="4" sheetId="4" r:id="rId4"/>
    <sheet name="5" sheetId="32" r:id="rId5"/>
    <sheet name="6" sheetId="70" r:id="rId6"/>
    <sheet name="7" sheetId="33" r:id="rId7"/>
    <sheet name="8" sheetId="31" r:id="rId8"/>
    <sheet name="9" sheetId="71" r:id="rId9"/>
    <sheet name="10" sheetId="68" r:id="rId10"/>
    <sheet name="خارطة1" sheetId="49" r:id="rId11"/>
    <sheet name="مجموع تكاليف" sheetId="35" r:id="rId12"/>
    <sheet name="متوسط دجاجة " sheetId="60" r:id="rId13"/>
    <sheet name="13" sheetId="38" r:id="rId14"/>
    <sheet name="14" sheetId="55" r:id="rId15"/>
    <sheet name="خارطة2" sheetId="50" r:id="rId16"/>
    <sheet name="15" sheetId="40" r:id="rId17"/>
    <sheet name="16" sheetId="72" r:id="rId18"/>
    <sheet name="17" sheetId="41" r:id="rId19"/>
    <sheet name="18" sheetId="43" r:id="rId20"/>
    <sheet name="19" sheetId="44" r:id="rId21"/>
    <sheet name="20" sheetId="66" r:id="rId22"/>
    <sheet name="21" sheetId="65" r:id="rId23"/>
    <sheet name="22" sheetId="63" r:id="rId24"/>
    <sheet name="23" sheetId="67" r:id="rId25"/>
  </sheets>
  <calcPr calcId="162913"/>
</workbook>
</file>

<file path=xl/calcChain.xml><?xml version="1.0" encoding="utf-8"?>
<calcChain xmlns="http://schemas.openxmlformats.org/spreadsheetml/2006/main">
  <c r="E19" i="72" l="1"/>
  <c r="D22" i="70"/>
  <c r="D21" i="70"/>
  <c r="D20" i="70"/>
  <c r="E20" i="60" l="1"/>
  <c r="E18" i="66"/>
  <c r="G25" i="43" l="1"/>
  <c r="E21" i="55"/>
  <c r="D21" i="55"/>
  <c r="B22" i="68"/>
  <c r="H8" i="32"/>
  <c r="C24" i="33" l="1"/>
  <c r="F10" i="33"/>
  <c r="F18" i="33"/>
  <c r="F22" i="33"/>
  <c r="F23" i="33"/>
  <c r="F9" i="33"/>
  <c r="F24" i="33" s="1"/>
  <c r="E20" i="41" l="1"/>
  <c r="D20" i="41"/>
  <c r="D25" i="38"/>
  <c r="G25" i="38"/>
  <c r="F25" i="38" l="1"/>
  <c r="F32" i="35" l="1"/>
  <c r="D24" i="60"/>
  <c r="C21" i="55" l="1"/>
  <c r="E18" i="40" l="1"/>
  <c r="E15" i="40"/>
  <c r="B25" i="38" l="1"/>
  <c r="C25" i="43" l="1"/>
  <c r="H7" i="68" l="1"/>
  <c r="E12" i="4"/>
  <c r="D20" i="60"/>
  <c r="D25" i="41"/>
  <c r="D24" i="33"/>
  <c r="F22" i="68"/>
  <c r="E29" i="44"/>
  <c r="E25" i="43"/>
  <c r="E24" i="33"/>
  <c r="D9" i="3"/>
  <c r="E10" i="1"/>
  <c r="H25" i="43"/>
  <c r="I25" i="43"/>
  <c r="F25" i="43"/>
  <c r="D8" i="3"/>
  <c r="H9" i="68"/>
  <c r="H19" i="68"/>
  <c r="E13" i="4"/>
  <c r="E25" i="41"/>
  <c r="E42" i="40"/>
  <c r="E25" i="40"/>
  <c r="G22" i="68"/>
  <c r="I7" i="68"/>
  <c r="D22" i="68"/>
  <c r="I21" i="68"/>
  <c r="H21" i="68"/>
  <c r="I20" i="68"/>
  <c r="H20" i="68"/>
  <c r="I19" i="68"/>
  <c r="I18" i="68"/>
  <c r="H18" i="68"/>
  <c r="I17" i="68"/>
  <c r="H17" i="68"/>
  <c r="I16" i="68"/>
  <c r="H16" i="68"/>
  <c r="I15" i="68"/>
  <c r="H15" i="68"/>
  <c r="I14" i="68"/>
  <c r="H14" i="68"/>
  <c r="I13" i="68"/>
  <c r="H13" i="68"/>
  <c r="I12" i="68"/>
  <c r="H12" i="68"/>
  <c r="I11" i="68"/>
  <c r="H11" i="68"/>
  <c r="I10" i="68"/>
  <c r="H10" i="68"/>
  <c r="I9" i="68"/>
  <c r="I8" i="68"/>
  <c r="H8" i="68"/>
  <c r="F18" i="35"/>
  <c r="F26" i="35" s="1"/>
  <c r="F15" i="35"/>
  <c r="E24" i="60"/>
  <c r="D25" i="43"/>
  <c r="G21" i="55"/>
  <c r="F21" i="55"/>
  <c r="H9" i="32"/>
  <c r="I22" i="68" l="1"/>
  <c r="H22" i="68"/>
</calcChain>
</file>

<file path=xl/sharedStrings.xml><?xml version="1.0" encoding="utf-8"?>
<sst xmlns="http://schemas.openxmlformats.org/spreadsheetml/2006/main" count="914" uniqueCount="519">
  <si>
    <t>السنة</t>
  </si>
  <si>
    <t>التفاصيل</t>
  </si>
  <si>
    <t>المجموع</t>
  </si>
  <si>
    <t>الكمية ( طن )</t>
  </si>
  <si>
    <t>القيمة ( 1000 ) دينار</t>
  </si>
  <si>
    <t>خاص</t>
  </si>
  <si>
    <t>عدد البيض ( 1000 ) بيضة</t>
  </si>
  <si>
    <t xml:space="preserve"> القيمة ( 1000 ) دينار</t>
  </si>
  <si>
    <t>المشاريع</t>
  </si>
  <si>
    <t>المشاريع المنتجة فعلا</t>
  </si>
  <si>
    <t>المشاريع المتوقفة</t>
  </si>
  <si>
    <t>تسمين</t>
  </si>
  <si>
    <t>تفقيس</t>
  </si>
  <si>
    <t>تربية</t>
  </si>
  <si>
    <t>المحافظة</t>
  </si>
  <si>
    <t>كركوك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</si>
  <si>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</si>
  <si>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</si>
  <si>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</si>
  <si>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</si>
  <si>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</si>
  <si>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</si>
  <si>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</si>
  <si>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</si>
  <si>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</si>
  <si>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</si>
  <si>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</si>
  <si>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القطاع</t>
  </si>
  <si>
    <t>المجموع الكلي</t>
  </si>
  <si>
    <t>العدد</t>
  </si>
  <si>
    <t>القيمة</t>
  </si>
  <si>
    <t>بيض المائدة المنتج</t>
  </si>
  <si>
    <t>الكمية</t>
  </si>
  <si>
    <t>بيض التفقيس المنتج</t>
  </si>
  <si>
    <t>مصاريف اخرى</t>
  </si>
  <si>
    <t>تربية دجاج</t>
  </si>
  <si>
    <t>العاملين</t>
  </si>
  <si>
    <t>الاجور</t>
  </si>
  <si>
    <t>قيمة مستلزمات الانتاج</t>
  </si>
  <si>
    <t>السلعية</t>
  </si>
  <si>
    <t>الخدمية</t>
  </si>
  <si>
    <t>الدائميين</t>
  </si>
  <si>
    <t>-</t>
  </si>
  <si>
    <t xml:space="preserve">ديالى </t>
  </si>
  <si>
    <t>المشاريع الحكومية المباعة والمؤجرة</t>
  </si>
  <si>
    <t>التربية المنزلية</t>
  </si>
  <si>
    <t>سنة التشغيل</t>
  </si>
  <si>
    <t>عدد مشاريع دجاج اللحم المنتجة فعلا</t>
  </si>
  <si>
    <t>متوسط كلفة الانتاج لدجاج اللحم (دينار/كغم)</t>
  </si>
  <si>
    <t>متوسط عدد الوجبات في السنة</t>
  </si>
  <si>
    <t>عدد الدجاج المباع (1000) دجاجة</t>
  </si>
  <si>
    <t>متوسط وزن الدجاجة الواحدة عند البيع (غم)</t>
  </si>
  <si>
    <t>كمية الدجاج المباع (طن)</t>
  </si>
  <si>
    <t>قيمة الدجاج المباع (1000) دينار</t>
  </si>
  <si>
    <t>التكاليف</t>
  </si>
  <si>
    <t>الافراخ المشتراة</t>
  </si>
  <si>
    <t>العلف المستهلك</t>
  </si>
  <si>
    <t>الكمية (100) طن</t>
  </si>
  <si>
    <t>الاجور والمصاريف</t>
  </si>
  <si>
    <t>العمال</t>
  </si>
  <si>
    <t>الماء</t>
  </si>
  <si>
    <t>الكهرباء</t>
  </si>
  <si>
    <t>الوقود</t>
  </si>
  <si>
    <t xml:space="preserve">مصاريف متفرقة </t>
  </si>
  <si>
    <t xml:space="preserve">مجموع التكاليف </t>
  </si>
  <si>
    <t xml:space="preserve">عدد الافراخ الهالكة </t>
  </si>
  <si>
    <t>الايرادات</t>
  </si>
  <si>
    <t>الدجاج المباع</t>
  </si>
  <si>
    <t>قيمة فضلات القاعات</t>
  </si>
  <si>
    <t>الايرادات الاخرى</t>
  </si>
  <si>
    <t>مجموع الايرادات</t>
  </si>
  <si>
    <t>قيمة الشراء</t>
  </si>
  <si>
    <t>قيمة العلف المستهلك</t>
  </si>
  <si>
    <t>اجور العمال</t>
  </si>
  <si>
    <t xml:space="preserve"> اجور الماء</t>
  </si>
  <si>
    <t>اجور الكهرباء</t>
  </si>
  <si>
    <t>مطهرات ولقاحات وادوية</t>
  </si>
  <si>
    <t>قيمة البيع</t>
  </si>
  <si>
    <t xml:space="preserve"> الايرادات الاخرى</t>
  </si>
  <si>
    <t>عدد مشاريع دجاج التربية</t>
  </si>
  <si>
    <t>القيمة والاجور(1000) دينار</t>
  </si>
  <si>
    <t xml:space="preserve">القيمة </t>
  </si>
  <si>
    <t xml:space="preserve">عدد العمال </t>
  </si>
  <si>
    <t>اجورالعمال</t>
  </si>
  <si>
    <t>اجورالماء</t>
  </si>
  <si>
    <t>اجورالكهرباء</t>
  </si>
  <si>
    <t>قيمة الايرادات الاخرى</t>
  </si>
  <si>
    <t>البيض المنتج</t>
  </si>
  <si>
    <t>القيمة (1000) دينار</t>
  </si>
  <si>
    <t>قيمة البيض المنتج</t>
  </si>
  <si>
    <t>عدد الاجهزة</t>
  </si>
  <si>
    <t>اجهزة التفقيس</t>
  </si>
  <si>
    <t>الطاقة التصميمية لوجبة واحدة (1000)بيضة</t>
  </si>
  <si>
    <t>اجهزة الحاضنات</t>
  </si>
  <si>
    <t xml:space="preserve">التفاصيل </t>
  </si>
  <si>
    <t>عدد المشاريع</t>
  </si>
  <si>
    <t>عدد اجهزة التفقيس</t>
  </si>
  <si>
    <t>عدد اجهزة الحاضنات</t>
  </si>
  <si>
    <t>المباعة</t>
  </si>
  <si>
    <t>المشوهة وغير الصالحة</t>
  </si>
  <si>
    <t>الهالكة</t>
  </si>
  <si>
    <t>المنتجة</t>
  </si>
  <si>
    <t>البيض المشترى</t>
  </si>
  <si>
    <t>البيض المستعمل للتفقيس</t>
  </si>
  <si>
    <t>البيض المباع للتفقيس</t>
  </si>
  <si>
    <t xml:space="preserve">الكمية </t>
  </si>
  <si>
    <t xml:space="preserve">ايرادات اخرى </t>
  </si>
  <si>
    <t>مواد مطهرة ومنظفة</t>
  </si>
  <si>
    <t>وقود</t>
  </si>
  <si>
    <t>اجور الماء</t>
  </si>
  <si>
    <t>صيانة المباني</t>
  </si>
  <si>
    <t>صيانة الالات والمعدات</t>
  </si>
  <si>
    <t>شراء كارتون</t>
  </si>
  <si>
    <t>المجموع الكلي للمصاريف والاجور</t>
  </si>
  <si>
    <t>قيمة الاضافات على الموجودات الثابتة</t>
  </si>
  <si>
    <t>مشاريع الانتاج الحيواني والاخرى</t>
  </si>
  <si>
    <t>كمية انتاج اللحم الحي (1000) طن</t>
  </si>
  <si>
    <t>بغداد*</t>
  </si>
  <si>
    <t>بابل*</t>
  </si>
  <si>
    <t>البيض التالف والمكاسير قبل التفقيس</t>
  </si>
  <si>
    <t xml:space="preserve">   اجور المؤقتين</t>
  </si>
  <si>
    <t>الكمية  والقيمة (1000)</t>
  </si>
  <si>
    <t>البيض التالف والمكاسير بعد التفقيس</t>
  </si>
  <si>
    <t xml:space="preserve">الكمية (طن) </t>
  </si>
  <si>
    <t xml:space="preserve">   </t>
  </si>
  <si>
    <t>العدد (1000) فرخة</t>
  </si>
  <si>
    <t>مشاريع (تسمين ، دجاج التربية والتفقيس)</t>
  </si>
  <si>
    <t xml:space="preserve">العدد </t>
  </si>
  <si>
    <t xml:space="preserve">قيمة الايرادات الاخرى </t>
  </si>
  <si>
    <t>ديالى*</t>
  </si>
  <si>
    <t>البيض المنتج داخل الحقل</t>
  </si>
  <si>
    <t>معدل التغير (%)</t>
  </si>
  <si>
    <t>النسبة%</t>
  </si>
  <si>
    <t>مشاريع تحت التشيد</t>
  </si>
  <si>
    <t xml:space="preserve">*تم توفير مؤشرات هذه المشاريع من خلال عينة المسح علما ان بعض المشاريع لديها اكثر من تخصص واحد .   </t>
  </si>
  <si>
    <t>1989-1980</t>
  </si>
  <si>
    <t>2002-1990</t>
  </si>
  <si>
    <t>ذكور</t>
  </si>
  <si>
    <t>اناث</t>
  </si>
  <si>
    <t>الذكور</t>
  </si>
  <si>
    <t>الاناث</t>
  </si>
  <si>
    <t>مجموع التكاليف</t>
  </si>
  <si>
    <t>جدول (12)</t>
  </si>
  <si>
    <t>Table (1)</t>
  </si>
  <si>
    <t>Year</t>
  </si>
  <si>
    <t>Quantity of live broiler chickens(000)Ton</t>
  </si>
  <si>
    <t>Value (1000) ID</t>
  </si>
  <si>
    <t>Total</t>
  </si>
  <si>
    <t>sold &amp; rented</t>
  </si>
  <si>
    <t xml:space="preserve">Year </t>
  </si>
  <si>
    <t xml:space="preserve"> Change  Rate(%)</t>
  </si>
  <si>
    <t>Table (3)</t>
  </si>
  <si>
    <t>Value (000) ID</t>
  </si>
  <si>
    <t>Quantity (000 eggs)</t>
  </si>
  <si>
    <t>Table (4)</t>
  </si>
  <si>
    <t>Sector</t>
  </si>
  <si>
    <t>Private</t>
  </si>
  <si>
    <t>Productive Projects</t>
  </si>
  <si>
    <t>Rate(%)</t>
  </si>
  <si>
    <t>Stalled</t>
  </si>
  <si>
    <t>Year of operating</t>
  </si>
  <si>
    <t>Broiler Chickens</t>
  </si>
  <si>
    <t>Hatching</t>
  </si>
  <si>
    <t>Breeding</t>
  </si>
  <si>
    <t>1980-1989</t>
  </si>
  <si>
    <t>1990-2002</t>
  </si>
  <si>
    <t>Governorates</t>
  </si>
  <si>
    <t>Diala*</t>
  </si>
  <si>
    <t>Baghdad*</t>
  </si>
  <si>
    <t>Babylon*</t>
  </si>
  <si>
    <t>Kerbela</t>
  </si>
  <si>
    <t>Thi-Qar</t>
  </si>
  <si>
    <t>Basrah</t>
  </si>
  <si>
    <t>Wasit</t>
  </si>
  <si>
    <t>Average number of halls per project</t>
  </si>
  <si>
    <t>Details</t>
  </si>
  <si>
    <t>Average</t>
  </si>
  <si>
    <t>Average weight per chicken in sale (gram)</t>
  </si>
  <si>
    <t>Average cost of live broiler chickens (ID/kg)</t>
  </si>
  <si>
    <t xml:space="preserve"> Quantity of sold chickens (1000) ton</t>
  </si>
  <si>
    <t>Number of   breeding chickens projects</t>
  </si>
  <si>
    <t>Quantity of sold chickens (ton)</t>
  </si>
  <si>
    <t>Costs</t>
  </si>
  <si>
    <t xml:space="preserve">Purchased Chicks </t>
  </si>
  <si>
    <t>Water</t>
  </si>
  <si>
    <t>Electricity</t>
  </si>
  <si>
    <t>Fuel</t>
  </si>
  <si>
    <t>Disinfectants, vaccine and drugs</t>
  </si>
  <si>
    <t>Miscellaneous Expenditures</t>
  </si>
  <si>
    <t>Total Costs</t>
  </si>
  <si>
    <t xml:space="preserve">المصاريف </t>
  </si>
  <si>
    <t>Value</t>
  </si>
  <si>
    <t>Quantity (00) tons</t>
  </si>
  <si>
    <t>Male</t>
  </si>
  <si>
    <t>Female</t>
  </si>
  <si>
    <t>Number</t>
  </si>
  <si>
    <t>Wages</t>
  </si>
  <si>
    <t>Worker</t>
  </si>
  <si>
    <t>Expenditures</t>
  </si>
  <si>
    <t>Cost</t>
  </si>
  <si>
    <t>Revenues</t>
  </si>
  <si>
    <t xml:space="preserve">Sold chickens </t>
  </si>
  <si>
    <t>Value of halls waste</t>
  </si>
  <si>
    <t>Other Revenues</t>
  </si>
  <si>
    <t>Total Revenues</t>
  </si>
  <si>
    <t>Number of Dead Chicks</t>
  </si>
  <si>
    <t>Table (11)</t>
  </si>
  <si>
    <t>عدد الافراخ والقيمة (1000)</t>
  </si>
  <si>
    <t>Value of purchase</t>
  </si>
  <si>
    <t>Workers wages</t>
  </si>
  <si>
    <t>Water fees</t>
  </si>
  <si>
    <t>Electricity fees</t>
  </si>
  <si>
    <t>Total costs</t>
  </si>
  <si>
    <t>Value of sale</t>
  </si>
  <si>
    <t>Table (12)</t>
  </si>
  <si>
    <t>Cost&amp; Revenue(ID)</t>
  </si>
  <si>
    <t>Governorate</t>
  </si>
  <si>
    <t>Diala</t>
  </si>
  <si>
    <t>Baghdad</t>
  </si>
  <si>
    <t>Babylon</t>
  </si>
  <si>
    <t>جدول (14)</t>
  </si>
  <si>
    <t>Table (14)</t>
  </si>
  <si>
    <t>Quantity</t>
  </si>
  <si>
    <t xml:space="preserve">Quantity </t>
  </si>
  <si>
    <t>جدول (15)</t>
  </si>
  <si>
    <t>Table (15)</t>
  </si>
  <si>
    <t>الكمية والقيمة (1000)</t>
  </si>
  <si>
    <t>Quantity &amp; Value(1000)</t>
  </si>
  <si>
    <t>Value &amp;Wages (1000) ID</t>
  </si>
  <si>
    <t>value</t>
  </si>
  <si>
    <t>Quantity (ton)</t>
  </si>
  <si>
    <t>Number of workers</t>
  </si>
  <si>
    <t>workers wages</t>
  </si>
  <si>
    <t xml:space="preserve">water fees </t>
  </si>
  <si>
    <t>Miscellaneous expenditures</t>
  </si>
  <si>
    <t xml:space="preserve">Disinfectants ,vaccines </t>
  </si>
  <si>
    <t>and drugs</t>
  </si>
  <si>
    <t>Wages&amp; expen-ditures</t>
  </si>
  <si>
    <t>Number of dead chicks</t>
  </si>
  <si>
    <t xml:space="preserve"> sold chickens</t>
  </si>
  <si>
    <t xml:space="preserve"> produced Eggs</t>
  </si>
  <si>
    <t xml:space="preserve">value of halls waste </t>
  </si>
  <si>
    <t>value of other revenues</t>
  </si>
  <si>
    <t>Total revenues</t>
  </si>
  <si>
    <t>Number of egg</t>
  </si>
  <si>
    <t xml:space="preserve">العدد والقيمة (1000) </t>
  </si>
  <si>
    <t xml:space="preserve">Number &amp;Value (1000) </t>
  </si>
  <si>
    <t>Purchase value</t>
  </si>
  <si>
    <t>water fees</t>
  </si>
  <si>
    <t>electricity fees</t>
  </si>
  <si>
    <t>fuel</t>
  </si>
  <si>
    <t>Disinfectants, vaccines and drugs</t>
  </si>
  <si>
    <t>sale value</t>
  </si>
  <si>
    <t>Other revenues</t>
  </si>
  <si>
    <t>جدول (18)</t>
  </si>
  <si>
    <t>Table (18)</t>
  </si>
  <si>
    <t>Table (20)</t>
  </si>
  <si>
    <t>AL-Muthanna</t>
  </si>
  <si>
    <t>Number of Devices</t>
  </si>
  <si>
    <t>كمية بيض المائدة المنتج (1000) بيضة</t>
  </si>
  <si>
    <t>Table (7)</t>
  </si>
  <si>
    <t>Average area of building per project (m2)</t>
  </si>
  <si>
    <t>Table (8)</t>
  </si>
  <si>
    <t>جدول (9)</t>
  </si>
  <si>
    <t>Table (9)</t>
  </si>
  <si>
    <t xml:space="preserve"> الكلفة والايراد (دينار)</t>
  </si>
  <si>
    <t xml:space="preserve">Number </t>
  </si>
  <si>
    <t xml:space="preserve">Details </t>
  </si>
  <si>
    <t xml:space="preserve">Number of projects </t>
  </si>
  <si>
    <t>Eggs produced in the farm</t>
  </si>
  <si>
    <t xml:space="preserve">Value </t>
  </si>
  <si>
    <t xml:space="preserve">Eggs sold for hatching </t>
  </si>
  <si>
    <t>Eggs for hatching</t>
  </si>
  <si>
    <t>Produced</t>
  </si>
  <si>
    <t>Dead</t>
  </si>
  <si>
    <t>sold</t>
  </si>
  <si>
    <t>Total  revenues</t>
  </si>
  <si>
    <t xml:space="preserve">Defaced </t>
  </si>
  <si>
    <t>Detergents</t>
  </si>
  <si>
    <t>Tools &amp; Equipments maintanance</t>
  </si>
  <si>
    <t>Purchase cartons</t>
  </si>
  <si>
    <t>Other expenditures</t>
  </si>
  <si>
    <t>Total expenditures &amp; wages</t>
  </si>
  <si>
    <t>جدول (21)</t>
  </si>
  <si>
    <t>Table (21)</t>
  </si>
  <si>
    <t>Quantity &amp; Value(ID)</t>
  </si>
  <si>
    <t>Number of Hatching Devices</t>
  </si>
  <si>
    <t>Number of Projects</t>
  </si>
  <si>
    <t xml:space="preserve"> (Broiler Chickens ,breeding</t>
  </si>
  <si>
    <t>and hatching)Projects</t>
  </si>
  <si>
    <t>Other livestock production projects</t>
  </si>
  <si>
    <t>Workers</t>
  </si>
  <si>
    <t>Permenant</t>
  </si>
  <si>
    <t>Num-ber</t>
  </si>
  <si>
    <t>Wages of temporary workers</t>
  </si>
  <si>
    <t>Value of additions to assets</t>
  </si>
  <si>
    <t>Value of inputs</t>
  </si>
  <si>
    <t>Commodity</t>
  </si>
  <si>
    <t>Service</t>
  </si>
  <si>
    <t>Other expen-ditures</t>
  </si>
  <si>
    <t>Comm-odity</t>
  </si>
  <si>
    <t>Value(1000)ID</t>
  </si>
  <si>
    <t>Table (22)</t>
  </si>
  <si>
    <t>Table (5)</t>
  </si>
  <si>
    <t>Quantity of eggs produced (1000) eggs</t>
  </si>
  <si>
    <t>* Projects indicators are gained through  survey sample besides some projects have more than one specialization</t>
  </si>
  <si>
    <t xml:space="preserve">Number of productive broiler chickens projects </t>
  </si>
  <si>
    <t xml:space="preserve">Sold chickens (1000) </t>
  </si>
  <si>
    <t>Value of sold chickens  (1000) ID</t>
  </si>
  <si>
    <t xml:space="preserve"> Chicks Purchased </t>
  </si>
  <si>
    <t xml:space="preserve">Forage Consumed </t>
  </si>
  <si>
    <t xml:space="preserve">Value of forage consumed </t>
  </si>
  <si>
    <t xml:space="preserve"> Hatching eggs produced</t>
  </si>
  <si>
    <t>Table eggs produced</t>
  </si>
  <si>
    <t xml:space="preserve"> Forage Consumed</t>
  </si>
  <si>
    <t xml:space="preserve"> Value of eggs produced</t>
  </si>
  <si>
    <t>الطاقة التصميمية لوجبة واحدة (1000) بيضة</t>
  </si>
  <si>
    <t>عدد مشاريع التفقيس Number of hatching projects</t>
  </si>
  <si>
    <t>Number of Incubators</t>
  </si>
  <si>
    <t xml:space="preserve"> Eggs Purchased</t>
  </si>
  <si>
    <t xml:space="preserve"> Eggs dameged and broken  before hatching </t>
  </si>
  <si>
    <t>Eggs dameged and broken after hatching</t>
  </si>
  <si>
    <t>Buildings maintanance</t>
  </si>
  <si>
    <t>Average number of Chicken sets in a year</t>
  </si>
  <si>
    <t>Change Rate (%)</t>
  </si>
  <si>
    <t>المتوسط</t>
  </si>
  <si>
    <t>Quantity (Ton )</t>
  </si>
  <si>
    <t>Government projects</t>
  </si>
  <si>
    <t>Number Of Chicks&amp;Value  (1000)</t>
  </si>
  <si>
    <t>Forage Consumed</t>
  </si>
  <si>
    <t>Desined capacity per set (1000)</t>
  </si>
  <si>
    <t>value of additions to the devices ID(1000)</t>
  </si>
  <si>
    <t>Value of halls Waste</t>
  </si>
  <si>
    <t xml:space="preserve"> Number </t>
  </si>
  <si>
    <t>عدد</t>
  </si>
  <si>
    <t>Number of Breeding chickens projects</t>
  </si>
  <si>
    <t>قيمة الاضافات على الاجهزة (1000)دينار</t>
  </si>
  <si>
    <t>kirkuk</t>
  </si>
  <si>
    <t>واسط*</t>
  </si>
  <si>
    <t>القادسية*</t>
  </si>
  <si>
    <t>Kerbela*</t>
  </si>
  <si>
    <t>Wasit*</t>
  </si>
  <si>
    <t>Average area of land per project (m2)</t>
  </si>
  <si>
    <t>Average area per hall (m2)</t>
  </si>
  <si>
    <t xml:space="preserve">   عدد دجاج اللحم المباع (1000) دجاجة</t>
  </si>
  <si>
    <t xml:space="preserve">  كمية الدجاج المباع (1000) طن</t>
  </si>
  <si>
    <t>Number of sold chickens (1000) chiken</t>
  </si>
  <si>
    <r>
      <t>Number of</t>
    </r>
    <r>
      <rPr>
        <b/>
        <sz val="10.5"/>
        <color indexed="10"/>
        <rFont val="Calibri"/>
        <family val="2"/>
      </rPr>
      <t xml:space="preserve"> </t>
    </r>
    <r>
      <rPr>
        <b/>
        <sz val="10.5"/>
        <rFont val="Calibri"/>
        <family val="2"/>
      </rPr>
      <t xml:space="preserve"> chicks(000)</t>
    </r>
  </si>
  <si>
    <t xml:space="preserve">  عدد الافراخ  (1000) فرخة</t>
  </si>
  <si>
    <t>Table (2)</t>
  </si>
  <si>
    <t>جدول ( 2 )</t>
  </si>
  <si>
    <t xml:space="preserve">جدول ( 3 ) </t>
  </si>
  <si>
    <t>المشاريع الحكومية</t>
  </si>
  <si>
    <t>المباعة والمؤجرة</t>
  </si>
  <si>
    <t>مجموع</t>
  </si>
  <si>
    <t>Reve-neues</t>
  </si>
  <si>
    <t xml:space="preserve">جدول(4) </t>
  </si>
  <si>
    <t xml:space="preserve">  جدول ( 1 )</t>
  </si>
  <si>
    <t xml:space="preserve">جدول  (5) </t>
  </si>
  <si>
    <t xml:space="preserve">جدول (6) </t>
  </si>
  <si>
    <t>جدول  (11)</t>
  </si>
  <si>
    <t>kerbela</t>
  </si>
  <si>
    <t xml:space="preserve"> قيمة الكلفة والايراد (دينار)</t>
  </si>
  <si>
    <t>النشاط</t>
  </si>
  <si>
    <t>صلاح الدين</t>
  </si>
  <si>
    <t>تسمين افراخ</t>
  </si>
  <si>
    <t>Activity</t>
  </si>
  <si>
    <r>
      <t xml:space="preserve"> </t>
    </r>
    <r>
      <rPr>
        <b/>
        <sz val="11"/>
        <color indexed="8"/>
        <rFont val="Arial"/>
        <family val="2"/>
      </rPr>
      <t>النشاط</t>
    </r>
  </si>
  <si>
    <t xml:space="preserve">Table (6)         </t>
  </si>
  <si>
    <t>للفرخة الواحدة</t>
  </si>
  <si>
    <t>للكيلو غرام الواحد</t>
  </si>
  <si>
    <t>per Broiler chicken</t>
  </si>
  <si>
    <t>Under construction</t>
  </si>
  <si>
    <t>دجاج التربية الواحدة</t>
  </si>
  <si>
    <t xml:space="preserve"> per breeding chicken</t>
  </si>
  <si>
    <t xml:space="preserve"> per kilogram </t>
  </si>
  <si>
    <t>per kilogram</t>
  </si>
  <si>
    <t>جدول  (10)</t>
  </si>
  <si>
    <t>Table (10)</t>
  </si>
  <si>
    <t>عدد مشاريع دجاج اللحم</t>
  </si>
  <si>
    <t>Number of   broiler chicken projects</t>
  </si>
  <si>
    <t>Average number of chicken sets in a year</t>
  </si>
  <si>
    <t xml:space="preserve">Sold chickens (000) </t>
  </si>
  <si>
    <t>Quantity of sold chickens (Ton)</t>
  </si>
  <si>
    <t>Value of sold chickens  (000) ID</t>
  </si>
  <si>
    <t xml:space="preserve">ذي قار </t>
  </si>
  <si>
    <t xml:space="preserve">ميسان </t>
  </si>
  <si>
    <t xml:space="preserve">جدول (16)           </t>
  </si>
  <si>
    <t>جدول (17)</t>
  </si>
  <si>
    <t xml:space="preserve"> جدول (19)</t>
  </si>
  <si>
    <t>جدول (22)</t>
  </si>
  <si>
    <t>للقطاع الخاص</t>
  </si>
  <si>
    <t>Private Sector</t>
  </si>
  <si>
    <t>Grand Total</t>
  </si>
  <si>
    <t>Table (13)</t>
  </si>
  <si>
    <t xml:space="preserve">Table (16)      </t>
  </si>
  <si>
    <t>Table (17)</t>
  </si>
  <si>
    <t>Table (19)</t>
  </si>
  <si>
    <t>Salah Al- Deen</t>
  </si>
  <si>
    <t xml:space="preserve">جدول (8)       </t>
  </si>
  <si>
    <t>AL-Najaf</t>
  </si>
  <si>
    <t>AL-Qadisiya*</t>
  </si>
  <si>
    <t>Maysan</t>
  </si>
  <si>
    <t>AL-Qadisiya</t>
  </si>
  <si>
    <t>AL-Qadisiyah</t>
  </si>
  <si>
    <t xml:space="preserve"> جدول (20)   </t>
  </si>
  <si>
    <t xml:space="preserve">  </t>
  </si>
  <si>
    <t>*بعض المشاريع لديها اكثر من تخصص واحد.</t>
  </si>
  <si>
    <t>متوسط سعرالكيلو (دينار)</t>
  </si>
  <si>
    <t>متوسط سعر الدجاجة (دينار)</t>
  </si>
  <si>
    <t>Average Price of Chicken  (ID)</t>
  </si>
  <si>
    <t>Average Price of Kilo   (ID)</t>
  </si>
  <si>
    <t>نينوى</t>
  </si>
  <si>
    <t>الانبار*</t>
  </si>
  <si>
    <t>الانبار</t>
  </si>
  <si>
    <t>Nineveh</t>
  </si>
  <si>
    <t>Al- Anbar</t>
  </si>
  <si>
    <t>Al- Anbar*</t>
  </si>
  <si>
    <t xml:space="preserve"> جدول (13)</t>
  </si>
  <si>
    <t>جدول (7)</t>
  </si>
  <si>
    <t xml:space="preserve">  متوسط عدد القاعات للمشروع الواحد</t>
  </si>
  <si>
    <t xml:space="preserve">  متوسط مساحة الارض للمشروع الواحد (م²)</t>
  </si>
  <si>
    <t xml:space="preserve">  متوسط مساحة البناء للمشروع الواحد (م²)</t>
  </si>
  <si>
    <t xml:space="preserve">  متوسط مساحة القاعة الواحدة (م²)</t>
  </si>
  <si>
    <t xml:space="preserve"> Number of chicks (1000)</t>
  </si>
  <si>
    <t>كربلاء*</t>
  </si>
  <si>
    <t>البصرة*</t>
  </si>
  <si>
    <t>القيمة والكمية (1000)</t>
  </si>
  <si>
    <t>البيض بانواعه</t>
  </si>
  <si>
    <t>المائدة</t>
  </si>
  <si>
    <t>التفقيس للحم</t>
  </si>
  <si>
    <t>التفقيس للبيوض</t>
  </si>
  <si>
    <t>Table egg</t>
  </si>
  <si>
    <t xml:space="preserve">Hatching for broiler chickens         </t>
  </si>
  <si>
    <t xml:space="preserve">Quantity &amp; Value(1000)                            </t>
  </si>
  <si>
    <t xml:space="preserve">        Hatching          for layer      chickens</t>
  </si>
  <si>
    <t xml:space="preserve">ديالى* </t>
  </si>
  <si>
    <t>Desined capacity per set  (1000)</t>
  </si>
  <si>
    <t>صلاح الدين*</t>
  </si>
  <si>
    <t xml:space="preserve">ذي قار* </t>
  </si>
  <si>
    <t>*2019</t>
  </si>
  <si>
    <t>*2020</t>
  </si>
  <si>
    <t>تقديرات*</t>
  </si>
  <si>
    <t>Government</t>
  </si>
  <si>
    <t>projects</t>
  </si>
  <si>
    <t>private</t>
  </si>
  <si>
    <t>Domestic</t>
  </si>
  <si>
    <t>breeding</t>
  </si>
  <si>
    <t xml:space="preserve">Eggs (all kinds)                                       </t>
  </si>
  <si>
    <t>جدول (23)</t>
  </si>
  <si>
    <t xml:space="preserve">2022-2003 </t>
  </si>
  <si>
    <t xml:space="preserve">             </t>
  </si>
  <si>
    <t>ذي قار*</t>
  </si>
  <si>
    <t>نينوى*</t>
  </si>
  <si>
    <t>Thi-Qar*</t>
  </si>
  <si>
    <t>Basrah*</t>
  </si>
  <si>
    <t>Nineveh*</t>
  </si>
  <si>
    <t>Salah Al- Deen*</t>
  </si>
  <si>
    <t>2003-2022</t>
  </si>
  <si>
    <t xml:space="preserve">Table (23)               </t>
  </si>
  <si>
    <t xml:space="preserve"> Babylon    </t>
  </si>
  <si>
    <t xml:space="preserve">        عدد المشاريع           ( للقطاع الخاص )      </t>
  </si>
  <si>
    <t>المتوسط العام</t>
  </si>
  <si>
    <t>overall average</t>
  </si>
  <si>
    <t xml:space="preserve">           اخرى                 (أغنام ، ابقار، ماعز)</t>
  </si>
  <si>
    <t xml:space="preserve">              Other                  (Sheep , Cow ,Goat) </t>
  </si>
  <si>
    <t xml:space="preserve"> </t>
  </si>
  <si>
    <t xml:space="preserve">                      كمية انتاج دجاج اللحم الحي بـ ( الف طن)  للسنوات ( 2018-2023 )                                                          على مستوى العراق  /عدا اقليم كردستان                                                       </t>
  </si>
  <si>
    <t xml:space="preserve">                        Quantity of live broiler chicken (000)T for (2018-2023)                                    at the level of Iraq  / Except for the Kurdistan region                 </t>
  </si>
  <si>
    <t xml:space="preserve">كمية وقيمة انتاج دجاج اللحم الحي بـ ( الف طن) لسنة 2023 على مستوى العراق/ عدا اقليم كردستان  </t>
  </si>
  <si>
    <t>Quantity &amp; value of live broiler chickens(1000)Ton for the year 2023 at the level of Iraq / Except for the Kurdistan region</t>
  </si>
  <si>
    <t xml:space="preserve">كمية بيض المائدة المنتج بـ ( الف بيضة) للسنوات (2018- 2023) على مستوى العراق / عدا اقليم كردستان    </t>
  </si>
  <si>
    <t xml:space="preserve">كمية وقيمة انتاج بيض المائدة بـ (الف بيضة ) لسنة  2023 حسب القطاع على مستوى العراق/ عدا اقليم كردستان </t>
  </si>
  <si>
    <r>
      <t xml:space="preserve">        عدد مشاريع الدواجن المنتجة فعلا والتي تحت التشييد والمتوقفة لسنة </t>
    </r>
    <r>
      <rPr>
        <b/>
        <sz val="12"/>
        <rFont val="Calibri"/>
        <family val="2"/>
      </rPr>
      <t xml:space="preserve">2023 على مستوى العراق/            عدا اقليم كردستان </t>
    </r>
  </si>
  <si>
    <t>Number of poultry projects(productive, under construction and stalled) for the year 2023 at the level of Iraq / Except for the Kurdistan region</t>
  </si>
  <si>
    <r>
      <t xml:space="preserve">     عدد مشاريع الدواجن المنتجة فعلا لسنة </t>
    </r>
    <r>
      <rPr>
        <b/>
        <sz val="12"/>
        <color indexed="8"/>
        <rFont val="Calibri"/>
        <family val="2"/>
      </rPr>
      <t xml:space="preserve">2023 حسب سنوات التشغيل والنشاط للقطاع الخاص               على مستوى العراق / عدا اقليم كردستان </t>
    </r>
  </si>
  <si>
    <t xml:space="preserve">Number of productive poultry projects by years of operating to Private Sector,   activity for the year 2023 at the level of Iraq / Except for the Kurdistan region     
</t>
  </si>
  <si>
    <t>عدد مشاريع الدواجن المنتجة لسنة 2023 حسب النشاط للقطاع الخاص على مستوى المحافظات</t>
  </si>
  <si>
    <t xml:space="preserve">Number of productive poultry projects by activity to Private Sector, at governorate level in Iraq for 2023    
</t>
  </si>
  <si>
    <t xml:space="preserve">متوسط عدد القاعات ومساحة الارض والبناء والقاعات لمشاريع الدواجن المنتجة فعلا لسنة 2023 للقطاع الخاص           على مستوى العراق/ عدا اقليم كردستان  </t>
  </si>
  <si>
    <t xml:space="preserve">Average number of halls area of building and halls of productive poultry projects to Private Sector  for the year 2023 at the level of Iraq  / Except for the Kurdistan region      
</t>
  </si>
  <si>
    <t xml:space="preserve">عدد مشاريع دجاج اللحم المنتجة فعلا وعدد الدجاج المباع ومتوسط وزن الدجاجة عند البيع وكمية الدجاج المباع ومتوسط كلفة انتاج دجاج اللحم الحي للسنوات (2018-2023) على مستوى العراق/ عدا اقليم كردستان </t>
  </si>
  <si>
    <t xml:space="preserve">Number of productive broiler chickens projects sold chickens and average weight per chiken in sale Quantity of sold chickens  and average cost of live broiler chickens at for(2018-2023)the level of  Iraq / Except for the Kurdistan region  
</t>
  </si>
  <si>
    <t xml:space="preserve"> متوسط عدد الوجبات وعدد الدجاج المباع ومتوسط وزن الدجاجة الواحدة وكمية وقيمة دجاج اللحم لسنة 2023 للقطاع الخاص على مستوى المحافظات </t>
  </si>
  <si>
    <t xml:space="preserve">Average number of Chickens sets, sold chickens, average weight per chicken and quantity and value of broiler chickens to Private Sector at governorate level for 2023  </t>
  </si>
  <si>
    <t xml:space="preserve">مؤشرات تكاليف وايرادات مشاريع انتاج دجاج اللحم لسنة 2023 على مستوى العراق / عدا اقليم كردستان  </t>
  </si>
  <si>
    <t xml:space="preserve"> Indicators of Costs and Revenues of  broiler chickens Production Projects for 2023  at the level of Iraq/ Except for the Kurdistan region  </t>
  </si>
  <si>
    <t xml:space="preserve">متوسط كلفة وايراد الفرخة الواحدة والكيلو غرام الواحد من دجاج اللحم لسنة 2023 على مستوى العراق / عدا اقليم كردستان   </t>
  </si>
  <si>
    <t>Average cost and revenue per Broiler chicken and per kilogram of chickens  for  the year 2023 at the level of Iraq/ Except for the Kurdistan region</t>
  </si>
  <si>
    <t>متوسط عدد الوجبات وعدد الدجاج المباع ومتوسط وزن الدجاجة الواحدة وكمية وقيمة دجاج التربية لسنة 2023 للقطاع الخاص على مستوى المحافظات</t>
  </si>
  <si>
    <t>Average number of chicken sets, sold chickens, weight per chicken,quantit &amp; value of Breeding chickens to Private Sector at governorate level for 2023</t>
  </si>
  <si>
    <r>
      <t xml:space="preserve">كمية البيض المنتج من بيض المائدة والتفقيس لمشاريع دجاج التربية المنتجة فعلاً لسنة </t>
    </r>
    <r>
      <rPr>
        <b/>
        <sz val="12"/>
        <rFont val="Calibri"/>
        <family val="2"/>
      </rPr>
      <t>2023 على مستوى المحافظات</t>
    </r>
  </si>
  <si>
    <t>Quantity of table and hatching egg of productive breeding chickens projects governorate level for 2023</t>
  </si>
  <si>
    <r>
      <t xml:space="preserve">مؤشرات تكاليف انتاج دجاج التربية لسنة </t>
    </r>
    <r>
      <rPr>
        <b/>
        <sz val="12"/>
        <color indexed="8"/>
        <rFont val="Calibri"/>
        <family val="2"/>
      </rPr>
      <t xml:space="preserve">2023 على مستوى العراق / عدا اقليم كردستان </t>
    </r>
  </si>
  <si>
    <t xml:space="preserve">     Indicators costs of Breeding chickens production for the year 2023 at the level of Iraq / Except  for the Kurdistan region</t>
  </si>
  <si>
    <t xml:space="preserve">مؤشرات ايرادات انتاج دجاج التربية لسنة 2023 على مستوى العراق/ عدا اقليم كردستان </t>
  </si>
  <si>
    <t xml:space="preserve">                  Indicators  costs of Breeding chickens production for the year 2023 at the level of Iraq / Except  for the Kurdistan region</t>
  </si>
  <si>
    <t xml:space="preserve">      متوسط كلفة وايراد دجاج التربية الواحدة والكيلو غرام الواحد من دجاج التربية لسنة 2023 على مستوى العراق / عدا اقليم كردستان </t>
  </si>
  <si>
    <t xml:space="preserve">  Average cost and revenue per breeding chicken and  per kilogram of breeding chickens for 2023 at the level of Iraq/ Except for the Kurdistan region                 
</t>
  </si>
  <si>
    <r>
      <t xml:space="preserve">عدد اجهزة الحاضنات والتفقيس والطاقة التصميمية لوجبة واحدة وقيمة الاضافات على الموجودات لسنة </t>
    </r>
    <r>
      <rPr>
        <b/>
        <sz val="12"/>
        <rFont val="Calibri"/>
        <family val="2"/>
      </rPr>
      <t xml:space="preserve">2023 على مستوى المحافظات             </t>
    </r>
  </si>
  <si>
    <t>Number of incubators and hatching devices, designed capacity per  egg set and additions value to exists at governorate level for 2023</t>
  </si>
  <si>
    <t xml:space="preserve">مجموع الاجور والمصاريف في مشاريع التفقيس لسنة 2023على مستوى العراق/عدا اقليم كردستان </t>
  </si>
  <si>
    <t>Total wages &amp; expendituers of hatching projects for the year 2023 at the level of Iraq / Except for the Kurdistan region</t>
  </si>
  <si>
    <t>عدد المشاريع الحكومية (المباعة والمؤجرة) لسنة 2023 حسب النشاط على مستوى المحافظات</t>
  </si>
  <si>
    <t>Number of government projects (sold and leased) for the year 2023 by activity at the governorate level</t>
  </si>
  <si>
    <t>اعداد العاملين واجورهم وقيمة الاضافات على الموجودات الثابتة وقيمة مستلزمات الانتاج والايرادات الاخرى لسنة 2023 على مستوى المحافظات</t>
  </si>
  <si>
    <t>Number of workers, wages, value of additions to assets , inputs and other revenues at governorates level for 2023</t>
  </si>
  <si>
    <t>كمية وقيمة انتاج البيض بأنواعه لسنة 2023 على مستوى المحافظات</t>
  </si>
  <si>
    <t xml:space="preserve"> Quantity and value of eggs production of all kinds at governorates level for 2023                 </t>
  </si>
  <si>
    <t xml:space="preserve">مؤشرات ايراد مشاريع التفقيس لسنة 2023 على مستوى العراق / عدا اقليم كردستان </t>
  </si>
  <si>
    <t xml:space="preserve">               Indicators of cost and revenue of hatching projects for the year 2023 at the level of Iraq/                           Except for the Kurdistan region                         </t>
  </si>
  <si>
    <t>المجموع لغاية 2023/12/31</t>
  </si>
  <si>
    <t>Total until 31/12/2023</t>
  </si>
  <si>
    <t xml:space="preserve">         Quantity &amp; value of table eggs production(1000) eggs for 2023 by sector at the level of Iraq / Except for the Kurdistan region</t>
  </si>
  <si>
    <t>*يوجد في الحقول (2,800) دجاج تربية بيوض مدور للسنة القادمة.</t>
  </si>
  <si>
    <t>*there are(2,800)layer chickens in the farms for next year.</t>
  </si>
  <si>
    <t>المثنى*</t>
  </si>
  <si>
    <t>AL-Muthanna*</t>
  </si>
  <si>
    <t xml:space="preserve">       Quantity of table eggs produced(1000)eggs for (2018-2023) at the level  of Iraq / Except for the Kurdistan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</si>
</sst>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8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MCS RedSea S_U normal."/>
    </font>
    <font>
      <b/>
      <sz val="10"/>
      <name val="Arial"/>
      <family val="2"/>
    </font>
    <font>
      <sz val="10"/>
      <name val="Arial"/>
      <family val="2"/>
    </font>
    <font>
      <b/>
      <sz val="10"/>
      <name val="Simplified Arabic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  <charset val="178"/>
    </font>
    <font>
      <b/>
      <sz val="12"/>
      <name val="Arial Black"/>
      <family val="2"/>
    </font>
    <font>
      <sz val="11.5"/>
      <name val="Arial"/>
      <family val="2"/>
    </font>
    <font>
      <b/>
      <sz val="11"/>
      <name val="Arial Black"/>
      <family val="2"/>
    </font>
    <font>
      <sz val="1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1.5"/>
      <name val="Arial"/>
      <family val="2"/>
    </font>
    <font>
      <b/>
      <sz val="9"/>
      <name val="Arial"/>
      <family val="2"/>
    </font>
    <font>
      <b/>
      <sz val="10.5"/>
      <name val="Calibri"/>
      <family val="2"/>
    </font>
    <font>
      <b/>
      <sz val="10.5"/>
      <color indexed="10"/>
      <name val="Calibri"/>
      <family val="2"/>
    </font>
    <font>
      <b/>
      <sz val="13.5"/>
      <name val="Arial"/>
      <family val="2"/>
    </font>
    <font>
      <sz val="13.5"/>
      <name val="Arial"/>
      <family val="2"/>
    </font>
    <font>
      <b/>
      <sz val="13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2"/>
      <name val="MCS RedSea S_U normal.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2"/>
      <name val="Simplified Arabic"/>
      <family val="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.5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7" fillId="0" borderId="0"/>
    <xf numFmtId="0" fontId="16" fillId="0" borderId="0"/>
    <xf numFmtId="0" fontId="16" fillId="0" borderId="0"/>
    <xf numFmtId="0" fontId="6" fillId="0" borderId="0"/>
  </cellStyleXfs>
  <cellXfs count="7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readingOrder="2"/>
    </xf>
    <xf numFmtId="0" fontId="4" fillId="0" borderId="0" xfId="0" applyFont="1" applyAlignment="1">
      <alignment readingOrder="2"/>
    </xf>
    <xf numFmtId="0" fontId="6" fillId="0" borderId="0" xfId="0" applyFont="1"/>
    <xf numFmtId="0" fontId="7" fillId="0" borderId="0" xfId="0" applyFont="1" applyAlignment="1"/>
    <xf numFmtId="0" fontId="0" fillId="0" borderId="0" xfId="0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wrapText="1" readingOrder="2"/>
    </xf>
    <xf numFmtId="0" fontId="7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"/>
    </xf>
    <xf numFmtId="0" fontId="0" fillId="0" borderId="0" xfId="0" applyAlignment="1"/>
    <xf numFmtId="0" fontId="10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readingOrder="2"/>
    </xf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 vertical="center" wrapText="1" readingOrder="2"/>
    </xf>
    <xf numFmtId="1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4" xfId="0" applyFont="1" applyBorder="1" applyAlignment="1">
      <alignment horizontal="right" vertical="center" wrapText="1" readingOrder="2"/>
    </xf>
    <xf numFmtId="0" fontId="2" fillId="2" borderId="0" xfId="0" applyFont="1" applyFill="1"/>
    <xf numFmtId="0" fontId="0" fillId="2" borderId="0" xfId="0" applyFill="1" applyBorder="1"/>
    <xf numFmtId="3" fontId="0" fillId="0" borderId="0" xfId="0" applyNumberFormat="1"/>
    <xf numFmtId="0" fontId="14" fillId="0" borderId="0" xfId="0" applyFont="1"/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15" fillId="0" borderId="0" xfId="0" applyFont="1" applyAlignment="1"/>
    <xf numFmtId="0" fontId="33" fillId="0" borderId="7" xfId="0" applyFont="1" applyBorder="1" applyAlignment="1">
      <alignment horizontal="center" readingOrder="2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readingOrder="1"/>
    </xf>
    <xf numFmtId="0" fontId="18" fillId="0" borderId="0" xfId="0" applyFont="1"/>
    <xf numFmtId="0" fontId="5" fillId="0" borderId="3" xfId="0" applyFont="1" applyBorder="1"/>
    <xf numFmtId="0" fontId="17" fillId="0" borderId="0" xfId="0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3" fillId="0" borderId="0" xfId="3" applyFont="1" applyAlignment="1">
      <alignment horizontal="center" vertical="center"/>
    </xf>
    <xf numFmtId="0" fontId="2" fillId="0" borderId="0" xfId="0" applyFont="1" applyBorder="1" applyAlignment="1"/>
    <xf numFmtId="0" fontId="2" fillId="0" borderId="0" xfId="4" applyFont="1" applyBorder="1" applyAlignment="1">
      <alignment vertical="center"/>
    </xf>
    <xf numFmtId="0" fontId="33" fillId="0" borderId="0" xfId="4" applyFont="1" applyAlignment="1"/>
    <xf numFmtId="0" fontId="5" fillId="0" borderId="0" xfId="4" applyFont="1" applyAlignment="1">
      <alignment readingOrder="2"/>
    </xf>
    <xf numFmtId="0" fontId="2" fillId="0" borderId="0" xfId="0" applyFont="1" applyBorder="1" applyAlignment="1">
      <alignment horizontal="center" vertical="center" textRotation="2"/>
    </xf>
    <xf numFmtId="0" fontId="5" fillId="0" borderId="0" xfId="0" applyFont="1" applyBorder="1"/>
    <xf numFmtId="0" fontId="33" fillId="0" borderId="0" xfId="0" applyFont="1" applyAlignment="1"/>
    <xf numFmtId="0" fontId="33" fillId="0" borderId="0" xfId="0" applyFont="1" applyBorder="1" applyAlignment="1"/>
    <xf numFmtId="0" fontId="3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readingOrder="1"/>
    </xf>
    <xf numFmtId="0" fontId="10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readingOrder="2"/>
    </xf>
    <xf numFmtId="0" fontId="33" fillId="0" borderId="0" xfId="4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readingOrder="2"/>
    </xf>
    <xf numFmtId="0" fontId="35" fillId="0" borderId="0" xfId="0" applyFont="1"/>
    <xf numFmtId="0" fontId="36" fillId="0" borderId="0" xfId="0" applyFont="1"/>
    <xf numFmtId="0" fontId="36" fillId="0" borderId="0" xfId="0" applyFont="1" applyFill="1"/>
    <xf numFmtId="0" fontId="36" fillId="0" borderId="0" xfId="0" applyFont="1" applyBorder="1" applyAlignment="1">
      <alignment vertical="center" wrapText="1"/>
    </xf>
    <xf numFmtId="0" fontId="33" fillId="2" borderId="0" xfId="0" applyFont="1" applyFill="1" applyAlignment="1"/>
    <xf numFmtId="0" fontId="33" fillId="0" borderId="0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readingOrder="2"/>
    </xf>
    <xf numFmtId="0" fontId="34" fillId="0" borderId="2" xfId="3" applyFont="1" applyBorder="1" applyAlignment="1">
      <alignment horizontal="center" vertical="center" readingOrder="2"/>
    </xf>
    <xf numFmtId="0" fontId="37" fillId="0" borderId="3" xfId="4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textRotation="180"/>
    </xf>
    <xf numFmtId="0" fontId="2" fillId="0" borderId="0" xfId="0" applyFont="1" applyBorder="1" applyAlignment="1">
      <alignment horizontal="right" readingOrder="2"/>
    </xf>
    <xf numFmtId="0" fontId="2" fillId="0" borderId="0" xfId="0" applyFont="1" applyAlignment="1">
      <alignment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10" fillId="0" borderId="0" xfId="0" applyFont="1" applyAlignment="1">
      <alignment horizontal="right" vertical="center"/>
    </xf>
    <xf numFmtId="0" fontId="24" fillId="0" borderId="0" xfId="0" applyFont="1"/>
    <xf numFmtId="0" fontId="25" fillId="0" borderId="0" xfId="0" applyFont="1" applyAlignment="1"/>
    <xf numFmtId="0" fontId="5" fillId="2" borderId="0" xfId="0" applyFont="1" applyFill="1" applyBorder="1" applyAlignment="1">
      <alignment horizontal="right" vertical="center" wrapText="1" readingOrder="2"/>
    </xf>
    <xf numFmtId="3" fontId="5" fillId="2" borderId="3" xfId="0" applyNumberFormat="1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0" fontId="34" fillId="2" borderId="4" xfId="0" applyFont="1" applyFill="1" applyBorder="1" applyAlignment="1">
      <alignment vertical="center"/>
    </xf>
    <xf numFmtId="0" fontId="34" fillId="2" borderId="4" xfId="0" applyFont="1" applyFill="1" applyBorder="1" applyAlignment="1"/>
    <xf numFmtId="0" fontId="34" fillId="2" borderId="5" xfId="0" applyFont="1" applyFill="1" applyBorder="1" applyAlignment="1"/>
    <xf numFmtId="0" fontId="5" fillId="2" borderId="3" xfId="0" applyFont="1" applyFill="1" applyBorder="1" applyAlignment="1">
      <alignment vertical="center" wrapText="1" readingOrder="2"/>
    </xf>
    <xf numFmtId="0" fontId="13" fillId="2" borderId="0" xfId="0" applyFont="1" applyFill="1" applyAlignment="1">
      <alignment horizontal="center" vertical="center"/>
    </xf>
    <xf numFmtId="0" fontId="33" fillId="2" borderId="7" xfId="0" applyFont="1" applyFill="1" applyBorder="1" applyAlignment="1">
      <alignment horizontal="center" readingOrder="2"/>
    </xf>
    <xf numFmtId="0" fontId="34" fillId="0" borderId="12" xfId="0" applyFont="1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center" wrapText="1" readingOrder="2"/>
    </xf>
    <xf numFmtId="0" fontId="23" fillId="0" borderId="0" xfId="0" applyFont="1" applyBorder="1" applyAlignment="1"/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0" xfId="0" applyFont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1" fillId="0" borderId="0" xfId="0" applyFont="1" applyBorder="1" applyAlignment="1">
      <alignment wrapText="1"/>
    </xf>
    <xf numFmtId="0" fontId="2" fillId="0" borderId="0" xfId="2" applyFont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/>
    <xf numFmtId="0" fontId="5" fillId="0" borderId="0" xfId="0" applyFont="1" applyAlignment="1">
      <alignment readingOrder="2"/>
    </xf>
    <xf numFmtId="0" fontId="0" fillId="0" borderId="0" xfId="0" applyAlignment="1">
      <alignment textRotation="1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center" vertical="center"/>
    </xf>
    <xf numFmtId="0" fontId="36" fillId="0" borderId="6" xfId="0" applyFont="1" applyBorder="1" applyAlignment="1">
      <alignment horizontal="right" vertical="center"/>
    </xf>
    <xf numFmtId="0" fontId="4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5" fillId="0" borderId="6" xfId="0" applyNumberFormat="1" applyFont="1" applyBorder="1" applyAlignment="1"/>
    <xf numFmtId="0" fontId="5" fillId="2" borderId="4" xfId="0" applyFont="1" applyFill="1" applyBorder="1" applyAlignment="1">
      <alignment horizontal="right"/>
    </xf>
    <xf numFmtId="164" fontId="5" fillId="2" borderId="6" xfId="0" applyNumberFormat="1" applyFont="1" applyFill="1" applyBorder="1" applyAlignment="1"/>
    <xf numFmtId="164" fontId="5" fillId="2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3" fontId="5" fillId="2" borderId="2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 wrapText="1" readingOrder="1"/>
    </xf>
    <xf numFmtId="0" fontId="5" fillId="2" borderId="4" xfId="0" applyFont="1" applyFill="1" applyBorder="1" applyAlignment="1">
      <alignment vertical="center"/>
    </xf>
    <xf numFmtId="0" fontId="28" fillId="2" borderId="0" xfId="0" applyFont="1" applyFill="1" applyAlignment="1">
      <alignment readingOrder="2"/>
    </xf>
    <xf numFmtId="0" fontId="33" fillId="2" borderId="0" xfId="0" applyFont="1" applyFill="1" applyAlignment="1">
      <alignment horizontal="left" vertical="center"/>
    </xf>
    <xf numFmtId="0" fontId="42" fillId="0" borderId="4" xfId="0" applyFont="1" applyBorder="1" applyAlignment="1">
      <alignment horizontal="right" vertical="center"/>
    </xf>
    <xf numFmtId="0" fontId="42" fillId="2" borderId="3" xfId="0" applyFont="1" applyFill="1" applyBorder="1" applyAlignment="1">
      <alignment horizontal="right" vertical="center"/>
    </xf>
    <xf numFmtId="164" fontId="42" fillId="0" borderId="3" xfId="0" applyNumberFormat="1" applyFont="1" applyBorder="1" applyAlignment="1">
      <alignment horizontal="right" vertical="center"/>
    </xf>
    <xf numFmtId="164" fontId="42" fillId="2" borderId="3" xfId="0" applyNumberFormat="1" applyFont="1" applyFill="1" applyBorder="1" applyAlignment="1">
      <alignment horizontal="right" vertical="center"/>
    </xf>
    <xf numFmtId="0" fontId="42" fillId="0" borderId="6" xfId="0" applyFont="1" applyBorder="1" applyAlignment="1">
      <alignment horizontal="right" vertical="center"/>
    </xf>
    <xf numFmtId="0" fontId="42" fillId="0" borderId="4" xfId="0" applyFont="1" applyBorder="1" applyAlignment="1">
      <alignment horizontal="right" vertical="center" wrapText="1"/>
    </xf>
    <xf numFmtId="0" fontId="33" fillId="0" borderId="0" xfId="0" applyFont="1"/>
    <xf numFmtId="0" fontId="5" fillId="2" borderId="2" xfId="0" applyFont="1" applyFill="1" applyBorder="1" applyAlignment="1">
      <alignment vertical="center" wrapText="1"/>
    </xf>
    <xf numFmtId="0" fontId="36" fillId="2" borderId="9" xfId="0" applyFont="1" applyFill="1" applyBorder="1" applyAlignment="1">
      <alignment vertical="center"/>
    </xf>
    <xf numFmtId="0" fontId="36" fillId="2" borderId="4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7" xfId="0" applyFont="1" applyBorder="1"/>
    <xf numFmtId="0" fontId="1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11" fillId="0" borderId="0" xfId="0" applyFont="1" applyBorder="1"/>
    <xf numFmtId="0" fontId="10" fillId="0" borderId="7" xfId="0" applyFont="1" applyBorder="1" applyAlignment="1"/>
    <xf numFmtId="0" fontId="10" fillId="0" borderId="0" xfId="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3" fillId="0" borderId="0" xfId="0" applyFont="1" applyBorder="1" applyAlignment="1">
      <alignment horizontal="left"/>
    </xf>
    <xf numFmtId="0" fontId="43" fillId="0" borderId="0" xfId="0" applyFont="1"/>
    <xf numFmtId="0" fontId="43" fillId="0" borderId="0" xfId="0" applyFont="1" applyBorder="1"/>
    <xf numFmtId="0" fontId="43" fillId="0" borderId="0" xfId="0" applyFont="1" applyBorder="1" applyAlignment="1"/>
    <xf numFmtId="0" fontId="31" fillId="0" borderId="7" xfId="0" applyFont="1" applyBorder="1" applyAlignment="1">
      <alignment horizontal="center"/>
    </xf>
    <xf numFmtId="0" fontId="10" fillId="0" borderId="7" xfId="0" applyFont="1" applyBorder="1" applyAlignment="1">
      <alignment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wrapText="1"/>
    </xf>
    <xf numFmtId="0" fontId="2" fillId="0" borderId="3" xfId="0" applyFont="1" applyBorder="1"/>
    <xf numFmtId="0" fontId="33" fillId="0" borderId="7" xfId="0" applyFont="1" applyBorder="1" applyAlignment="1"/>
    <xf numFmtId="0" fontId="17" fillId="0" borderId="3" xfId="0" applyFont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/>
    <xf numFmtId="0" fontId="2" fillId="2" borderId="4" xfId="0" applyFont="1" applyFill="1" applyBorder="1" applyAlignment="1">
      <alignment vertical="center" wrapText="1" readingOrder="2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10" fillId="0" borderId="0" xfId="0" applyFont="1"/>
    <xf numFmtId="0" fontId="5" fillId="0" borderId="3" xfId="0" applyFont="1" applyBorder="1" applyAlignment="1">
      <alignment horizontal="right" vertical="center"/>
    </xf>
    <xf numFmtId="0" fontId="34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4" xfId="0" applyFont="1" applyBorder="1"/>
    <xf numFmtId="0" fontId="2" fillId="2" borderId="1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" fontId="36" fillId="2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readingOrder="2"/>
    </xf>
    <xf numFmtId="0" fontId="2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 readingOrder="2"/>
    </xf>
    <xf numFmtId="0" fontId="27" fillId="0" borderId="0" xfId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1" fontId="5" fillId="0" borderId="0" xfId="0" applyNumberFormat="1" applyFont="1"/>
    <xf numFmtId="1" fontId="10" fillId="0" borderId="0" xfId="0" applyNumberFormat="1" applyFont="1"/>
    <xf numFmtId="1" fontId="2" fillId="0" borderId="17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/>
    </xf>
    <xf numFmtId="0" fontId="36" fillId="2" borderId="2" xfId="3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0" fontId="11" fillId="2" borderId="0" xfId="0" applyFont="1" applyFill="1"/>
    <xf numFmtId="0" fontId="10" fillId="2" borderId="0" xfId="0" applyFont="1" applyFill="1" applyBorder="1" applyAlignment="1"/>
    <xf numFmtId="0" fontId="10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 readingOrder="1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 wrapText="1" readingOrder="1"/>
    </xf>
    <xf numFmtId="0" fontId="2" fillId="0" borderId="14" xfId="0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 readingOrder="1"/>
    </xf>
    <xf numFmtId="0" fontId="17" fillId="0" borderId="6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6" fillId="2" borderId="6" xfId="0" applyFont="1" applyFill="1" applyBorder="1" applyAlignment="1">
      <alignment horizontal="left" vertical="center"/>
    </xf>
    <xf numFmtId="0" fontId="36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36" fillId="2" borderId="8" xfId="0" applyFont="1" applyFill="1" applyBorder="1" applyAlignment="1">
      <alignment horizontal="left"/>
    </xf>
    <xf numFmtId="0" fontId="34" fillId="0" borderId="6" xfId="0" applyFont="1" applyBorder="1" applyAlignment="1">
      <alignment horizontal="left" vertical="center"/>
    </xf>
    <xf numFmtId="0" fontId="34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 readingOrder="2"/>
    </xf>
    <xf numFmtId="0" fontId="36" fillId="0" borderId="6" xfId="0" applyFont="1" applyBorder="1" applyAlignment="1">
      <alignment horizontal="left" vertical="center"/>
    </xf>
    <xf numFmtId="0" fontId="34" fillId="2" borderId="6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3" fontId="36" fillId="2" borderId="9" xfId="0" applyNumberFormat="1" applyFont="1" applyFill="1" applyBorder="1" applyAlignment="1">
      <alignment horizontal="right" vertical="center"/>
    </xf>
    <xf numFmtId="3" fontId="36" fillId="2" borderId="4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 wrapText="1"/>
    </xf>
    <xf numFmtId="0" fontId="34" fillId="0" borderId="2" xfId="0" applyFont="1" applyBorder="1" applyAlignment="1">
      <alignment vertical="center"/>
    </xf>
    <xf numFmtId="0" fontId="3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 readingOrder="2"/>
    </xf>
    <xf numFmtId="0" fontId="34" fillId="0" borderId="2" xfId="0" applyFont="1" applyBorder="1" applyAlignment="1">
      <alignment horizontal="center" vertical="top"/>
    </xf>
    <xf numFmtId="3" fontId="5" fillId="2" borderId="3" xfId="0" applyNumberFormat="1" applyFont="1" applyFill="1" applyBorder="1" applyAlignment="1">
      <alignment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33" fillId="2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 vertical="center" wrapText="1" readingOrder="2"/>
    </xf>
    <xf numFmtId="0" fontId="2" fillId="0" borderId="8" xfId="0" applyFont="1" applyBorder="1" applyAlignment="1">
      <alignment horizontal="left" vertical="center"/>
    </xf>
    <xf numFmtId="0" fontId="33" fillId="2" borderId="0" xfId="0" applyFont="1" applyFill="1" applyBorder="1" applyAlignment="1">
      <alignment horizontal="left"/>
    </xf>
    <xf numFmtId="0" fontId="5" fillId="2" borderId="2" xfId="2" applyFont="1" applyFill="1" applyBorder="1" applyAlignment="1">
      <alignment vertical="center" wrapText="1"/>
    </xf>
    <xf numFmtId="0" fontId="2" fillId="2" borderId="2" xfId="2" applyFont="1" applyFill="1" applyBorder="1" applyAlignment="1">
      <alignment vertical="center" wrapText="1"/>
    </xf>
    <xf numFmtId="1" fontId="5" fillId="2" borderId="3" xfId="0" applyNumberFormat="1" applyFont="1" applyFill="1" applyBorder="1" applyAlignment="1">
      <alignment vertical="center"/>
    </xf>
    <xf numFmtId="1" fontId="36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5" fillId="2" borderId="2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readingOrder="2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36" fillId="2" borderId="6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 readingOrder="2"/>
    </xf>
    <xf numFmtId="0" fontId="34" fillId="0" borderId="3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readingOrder="2"/>
    </xf>
    <xf numFmtId="0" fontId="2" fillId="2" borderId="0" xfId="0" applyFont="1" applyFill="1" applyBorder="1" applyAlignment="1">
      <alignment horizontal="center" wrapText="1" readingOrder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6" fillId="2" borderId="6" xfId="0" applyFont="1" applyFill="1" applyBorder="1" applyAlignment="1">
      <alignment horizontal="right" vertical="center"/>
    </xf>
    <xf numFmtId="0" fontId="36" fillId="2" borderId="4" xfId="0" applyFont="1" applyFill="1" applyBorder="1" applyAlignment="1">
      <alignment horizontal="right" vertical="center"/>
    </xf>
    <xf numFmtId="0" fontId="36" fillId="0" borderId="16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36" fillId="0" borderId="0" xfId="0" applyFont="1" applyBorder="1" applyAlignment="1">
      <alignment horizontal="right" vertical="center" wrapText="1"/>
    </xf>
    <xf numFmtId="0" fontId="36" fillId="0" borderId="17" xfId="0" applyFont="1" applyBorder="1" applyAlignment="1">
      <alignment horizontal="right" vertical="center" wrapText="1"/>
    </xf>
    <xf numFmtId="0" fontId="36" fillId="0" borderId="7" xfId="0" applyFont="1" applyBorder="1" applyAlignment="1">
      <alignment horizontal="right" vertical="center" wrapText="1"/>
    </xf>
    <xf numFmtId="0" fontId="36" fillId="0" borderId="15" xfId="0" applyFont="1" applyBorder="1" applyAlignment="1">
      <alignment horizontal="right" vertical="center" wrapText="1"/>
    </xf>
    <xf numFmtId="0" fontId="36" fillId="0" borderId="6" xfId="0" applyFont="1" applyBorder="1" applyAlignment="1">
      <alignment horizontal="right" vertical="center"/>
    </xf>
    <xf numFmtId="0" fontId="36" fillId="0" borderId="4" xfId="0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6" fillId="0" borderId="16" xfId="0" applyFont="1" applyBorder="1" applyAlignment="1">
      <alignment horizontal="right" vertical="center"/>
    </xf>
    <xf numFmtId="0" fontId="36" fillId="0" borderId="5" xfId="0" applyFont="1" applyBorder="1" applyAlignment="1">
      <alignment horizontal="right" vertical="center"/>
    </xf>
    <xf numFmtId="0" fontId="36" fillId="0" borderId="0" xfId="0" applyFont="1" applyBorder="1" applyAlignment="1">
      <alignment horizontal="right" vertical="center"/>
    </xf>
    <xf numFmtId="0" fontId="36" fillId="0" borderId="17" xfId="0" applyFont="1" applyBorder="1" applyAlignment="1">
      <alignment horizontal="right" vertical="center"/>
    </xf>
    <xf numFmtId="0" fontId="36" fillId="0" borderId="7" xfId="0" applyFont="1" applyBorder="1" applyAlignment="1">
      <alignment horizontal="right" vertical="center"/>
    </xf>
    <xf numFmtId="0" fontId="36" fillId="0" borderId="15" xfId="0" applyFont="1" applyBorder="1" applyAlignment="1">
      <alignment horizontal="right" vertical="center"/>
    </xf>
    <xf numFmtId="0" fontId="36" fillId="0" borderId="8" xfId="0" applyFont="1" applyBorder="1" applyAlignment="1">
      <alignment horizontal="left" vertical="center" wrapText="1" readingOrder="2"/>
    </xf>
    <xf numFmtId="0" fontId="36" fillId="0" borderId="16" xfId="0" applyFont="1" applyBorder="1" applyAlignment="1">
      <alignment horizontal="left" vertical="center" wrapText="1" readingOrder="2"/>
    </xf>
    <xf numFmtId="0" fontId="36" fillId="0" borderId="13" xfId="0" applyFont="1" applyBorder="1" applyAlignment="1">
      <alignment horizontal="left" vertical="center" wrapText="1" readingOrder="2"/>
    </xf>
    <xf numFmtId="0" fontId="36" fillId="0" borderId="0" xfId="0" applyFont="1" applyBorder="1" applyAlignment="1">
      <alignment horizontal="left" vertical="center" wrapText="1" readingOrder="2"/>
    </xf>
    <xf numFmtId="0" fontId="36" fillId="0" borderId="14" xfId="0" applyFont="1" applyBorder="1" applyAlignment="1">
      <alignment horizontal="left" vertical="center" wrapText="1" readingOrder="2"/>
    </xf>
    <xf numFmtId="0" fontId="36" fillId="0" borderId="7" xfId="0" applyFont="1" applyBorder="1" applyAlignment="1">
      <alignment horizontal="left" vertical="center" wrapText="1" readingOrder="2"/>
    </xf>
    <xf numFmtId="0" fontId="36" fillId="0" borderId="8" xfId="0" applyFont="1" applyFill="1" applyBorder="1" applyAlignment="1">
      <alignment horizontal="left" vertical="center" readingOrder="1"/>
    </xf>
    <xf numFmtId="0" fontId="36" fillId="0" borderId="16" xfId="0" applyFont="1" applyFill="1" applyBorder="1" applyAlignment="1">
      <alignment horizontal="left" vertical="center" readingOrder="1"/>
    </xf>
    <xf numFmtId="0" fontId="36" fillId="0" borderId="13" xfId="0" applyFont="1" applyFill="1" applyBorder="1" applyAlignment="1">
      <alignment horizontal="left" vertical="center" readingOrder="1"/>
    </xf>
    <xf numFmtId="0" fontId="36" fillId="0" borderId="0" xfId="0" applyFont="1" applyFill="1" applyBorder="1" applyAlignment="1">
      <alignment horizontal="left" vertical="center" readingOrder="1"/>
    </xf>
    <xf numFmtId="0" fontId="36" fillId="0" borderId="14" xfId="0" applyFont="1" applyFill="1" applyBorder="1" applyAlignment="1">
      <alignment horizontal="left" vertical="center" readingOrder="1"/>
    </xf>
    <xf numFmtId="0" fontId="36" fillId="0" borderId="7" xfId="0" applyFont="1" applyFill="1" applyBorder="1" applyAlignment="1">
      <alignment horizontal="left" vertical="center" readingOrder="1"/>
    </xf>
    <xf numFmtId="0" fontId="34" fillId="0" borderId="8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left" vertical="center" readingOrder="2"/>
    </xf>
    <xf numFmtId="0" fontId="36" fillId="0" borderId="16" xfId="0" applyFont="1" applyBorder="1" applyAlignment="1">
      <alignment horizontal="left" vertical="center" readingOrder="2"/>
    </xf>
    <xf numFmtId="0" fontId="36" fillId="0" borderId="13" xfId="0" applyFont="1" applyBorder="1" applyAlignment="1">
      <alignment horizontal="left" vertical="center" readingOrder="2"/>
    </xf>
    <xf numFmtId="0" fontId="36" fillId="0" borderId="0" xfId="0" applyFont="1" applyBorder="1" applyAlignment="1">
      <alignment horizontal="left" vertical="center" readingOrder="2"/>
    </xf>
    <xf numFmtId="0" fontId="36" fillId="0" borderId="14" xfId="0" applyFont="1" applyBorder="1" applyAlignment="1">
      <alignment horizontal="left" vertical="center" readingOrder="2"/>
    </xf>
    <xf numFmtId="0" fontId="36" fillId="0" borderId="7" xfId="0" applyFont="1" applyBorder="1" applyAlignment="1">
      <alignment horizontal="left" vertical="center" readingOrder="2"/>
    </xf>
    <xf numFmtId="0" fontId="33" fillId="2" borderId="0" xfId="0" applyFont="1" applyFill="1" applyAlignment="1">
      <alignment horizontal="center" vertical="center" wrapText="1"/>
    </xf>
    <xf numFmtId="0" fontId="33" fillId="0" borderId="7" xfId="0" applyFont="1" applyBorder="1" applyAlignment="1">
      <alignment horizontal="left" vertical="center"/>
    </xf>
    <xf numFmtId="0" fontId="33" fillId="0" borderId="7" xfId="0" applyFont="1" applyBorder="1" applyAlignment="1">
      <alignment horizontal="right" vertical="center"/>
    </xf>
    <xf numFmtId="0" fontId="34" fillId="0" borderId="8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horizontal="right" vertical="center" wrapText="1" readingOrder="2"/>
    </xf>
    <xf numFmtId="0" fontId="4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right" readingOrder="1"/>
    </xf>
    <xf numFmtId="164" fontId="36" fillId="0" borderId="6" xfId="0" applyNumberFormat="1" applyFont="1" applyBorder="1" applyAlignment="1">
      <alignment horizontal="right" vertical="center"/>
    </xf>
    <xf numFmtId="164" fontId="36" fillId="0" borderId="4" xfId="0" applyNumberFormat="1" applyFont="1" applyBorder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164" fontId="36" fillId="2" borderId="6" xfId="0" applyNumberFormat="1" applyFont="1" applyFill="1" applyBorder="1" applyAlignment="1">
      <alignment horizontal="right" vertical="center"/>
    </xf>
    <xf numFmtId="164" fontId="36" fillId="2" borderId="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right" vertical="center" wrapText="1"/>
    </xf>
    <xf numFmtId="0" fontId="34" fillId="0" borderId="4" xfId="0" applyFont="1" applyBorder="1" applyAlignment="1">
      <alignment horizontal="right" vertical="center" wrapText="1"/>
    </xf>
    <xf numFmtId="0" fontId="34" fillId="0" borderId="9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6" fillId="2" borderId="9" xfId="0" applyFont="1" applyFill="1" applyBorder="1" applyAlignment="1">
      <alignment horizontal="right" vertical="center"/>
    </xf>
    <xf numFmtId="3" fontId="36" fillId="2" borderId="6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textRotation="2"/>
    </xf>
    <xf numFmtId="0" fontId="2" fillId="0" borderId="17" xfId="0" applyFont="1" applyBorder="1" applyAlignment="1">
      <alignment horizontal="right" vertical="center" textRotation="2"/>
    </xf>
    <xf numFmtId="0" fontId="2" fillId="0" borderId="25" xfId="0" applyFont="1" applyBorder="1" applyAlignment="1">
      <alignment horizontal="right" vertical="center" textRotation="2"/>
    </xf>
    <xf numFmtId="0" fontId="33" fillId="0" borderId="7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3" fillId="0" borderId="7" xfId="0" applyFont="1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vertical="center" wrapText="1" readingOrder="2"/>
    </xf>
    <xf numFmtId="0" fontId="2" fillId="0" borderId="2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0" fontId="10" fillId="0" borderId="0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8" xfId="3" applyFont="1" applyBorder="1" applyAlignment="1">
      <alignment horizontal="center" vertical="center"/>
    </xf>
    <xf numFmtId="0" fontId="34" fillId="0" borderId="13" xfId="3" applyFont="1" applyBorder="1" applyAlignment="1">
      <alignment horizontal="center" vertical="center"/>
    </xf>
    <xf numFmtId="0" fontId="34" fillId="0" borderId="14" xfId="3" applyFont="1" applyBorder="1" applyAlignment="1">
      <alignment horizontal="center" vertical="center"/>
    </xf>
    <xf numFmtId="2" fontId="36" fillId="0" borderId="0" xfId="0" applyNumberFormat="1" applyFont="1" applyFill="1" applyBorder="1" applyAlignment="1">
      <alignment horizontal="right" vertical="center" readingOrder="2"/>
    </xf>
    <xf numFmtId="0" fontId="34" fillId="0" borderId="2" xfId="3" applyFont="1" applyFill="1" applyBorder="1" applyAlignment="1">
      <alignment horizontal="center" vertical="center"/>
    </xf>
    <xf numFmtId="0" fontId="34" fillId="0" borderId="12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0" fontId="33" fillId="0" borderId="7" xfId="0" applyFont="1" applyBorder="1" applyAlignment="1">
      <alignment vertical="center"/>
    </xf>
    <xf numFmtId="0" fontId="33" fillId="0" borderId="0" xfId="2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34" fillId="0" borderId="3" xfId="4" applyFont="1" applyBorder="1" applyAlignment="1">
      <alignment horizontal="center" vertical="center"/>
    </xf>
    <xf numFmtId="0" fontId="33" fillId="0" borderId="7" xfId="4" applyFont="1" applyBorder="1" applyAlignment="1">
      <alignment horizontal="left"/>
    </xf>
    <xf numFmtId="0" fontId="37" fillId="0" borderId="9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6" fillId="0" borderId="0" xfId="0" applyFont="1" applyAlignment="1">
      <alignment horizontal="right" vertical="center" readingOrder="2"/>
    </xf>
    <xf numFmtId="0" fontId="34" fillId="0" borderId="1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6" xfId="4" applyFont="1" applyBorder="1" applyAlignment="1">
      <alignment horizontal="center" vertical="center"/>
    </xf>
    <xf numFmtId="0" fontId="37" fillId="0" borderId="9" xfId="4" applyFont="1" applyBorder="1" applyAlignment="1">
      <alignment horizontal="center" vertical="center"/>
    </xf>
    <xf numFmtId="0" fontId="34" fillId="0" borderId="8" xfId="4" applyFont="1" applyBorder="1" applyAlignment="1">
      <alignment horizontal="left" vertical="center" wrapText="1"/>
    </xf>
    <xf numFmtId="0" fontId="34" fillId="0" borderId="16" xfId="4" applyFont="1" applyBorder="1" applyAlignment="1">
      <alignment horizontal="left" vertical="center" wrapText="1"/>
    </xf>
    <xf numFmtId="0" fontId="34" fillId="0" borderId="14" xfId="4" applyFont="1" applyBorder="1" applyAlignment="1">
      <alignment horizontal="left" vertical="center" wrapText="1"/>
    </xf>
    <xf numFmtId="0" fontId="34" fillId="0" borderId="7" xfId="4" applyFont="1" applyBorder="1" applyAlignment="1">
      <alignment horizontal="left" vertical="center" wrapText="1"/>
    </xf>
    <xf numFmtId="0" fontId="34" fillId="0" borderId="8" xfId="4" applyFont="1" applyBorder="1" applyAlignment="1">
      <alignment horizontal="center" vertical="center"/>
    </xf>
    <xf numFmtId="0" fontId="34" fillId="0" borderId="16" xfId="4" applyFont="1" applyBorder="1" applyAlignment="1">
      <alignment horizontal="center" vertical="center"/>
    </xf>
    <xf numFmtId="0" fontId="34" fillId="0" borderId="13" xfId="4" applyFont="1" applyBorder="1" applyAlignment="1">
      <alignment horizontal="center" vertical="center"/>
    </xf>
    <xf numFmtId="0" fontId="34" fillId="0" borderId="0" xfId="4" applyFont="1" applyBorder="1" applyAlignment="1">
      <alignment horizontal="center" vertical="center"/>
    </xf>
    <xf numFmtId="0" fontId="34" fillId="0" borderId="14" xfId="4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 wrapText="1"/>
    </xf>
    <xf numFmtId="0" fontId="37" fillId="0" borderId="5" xfId="4" applyFont="1" applyBorder="1" applyAlignment="1">
      <alignment horizontal="center" vertical="center" wrapText="1"/>
    </xf>
    <xf numFmtId="0" fontId="37" fillId="0" borderId="14" xfId="4" applyFont="1" applyBorder="1" applyAlignment="1">
      <alignment horizontal="center" vertical="center" wrapText="1"/>
    </xf>
    <xf numFmtId="0" fontId="37" fillId="0" borderId="15" xfId="4" applyFont="1" applyBorder="1" applyAlignment="1">
      <alignment horizontal="center" vertical="center" wrapText="1"/>
    </xf>
    <xf numFmtId="0" fontId="37" fillId="0" borderId="3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37" fillId="0" borderId="16" xfId="4" applyFont="1" applyBorder="1" applyAlignment="1">
      <alignment horizontal="center" vertical="center"/>
    </xf>
    <xf numFmtId="0" fontId="37" fillId="0" borderId="5" xfId="4" applyFont="1" applyBorder="1" applyAlignment="1">
      <alignment horizontal="center" vertical="center"/>
    </xf>
    <xf numFmtId="0" fontId="37" fillId="0" borderId="14" xfId="4" applyFont="1" applyBorder="1" applyAlignment="1">
      <alignment horizontal="center" vertical="center"/>
    </xf>
    <xf numFmtId="0" fontId="37" fillId="0" borderId="7" xfId="4" applyFont="1" applyBorder="1" applyAlignment="1">
      <alignment horizontal="center" vertical="center"/>
    </xf>
    <xf numFmtId="0" fontId="37" fillId="0" borderId="15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5" xfId="0" applyFont="1" applyBorder="1" applyAlignment="1">
      <alignment horizontal="right" vertical="center" textRotation="2"/>
    </xf>
    <xf numFmtId="0" fontId="37" fillId="0" borderId="17" xfId="0" applyFont="1" applyBorder="1" applyAlignment="1">
      <alignment horizontal="right" vertical="center" textRotation="2"/>
    </xf>
    <xf numFmtId="0" fontId="37" fillId="0" borderId="15" xfId="0" applyFont="1" applyBorder="1" applyAlignment="1">
      <alignment horizontal="right" vertical="center" textRotation="2"/>
    </xf>
    <xf numFmtId="0" fontId="46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4" applyFont="1" applyAlignment="1">
      <alignment horizontal="left" readingOrder="2"/>
    </xf>
    <xf numFmtId="0" fontId="37" fillId="0" borderId="1" xfId="4" applyFont="1" applyBorder="1" applyAlignment="1">
      <alignment horizontal="center" vertical="center" wrapText="1"/>
    </xf>
    <xf numFmtId="0" fontId="37" fillId="0" borderId="12" xfId="4" applyFont="1" applyBorder="1" applyAlignment="1">
      <alignment horizontal="center" vertical="center" wrapText="1"/>
    </xf>
    <xf numFmtId="0" fontId="37" fillId="2" borderId="16" xfId="4" applyFont="1" applyFill="1" applyBorder="1" applyAlignment="1">
      <alignment horizontal="center" vertical="center" wrapText="1"/>
    </xf>
    <xf numFmtId="0" fontId="37" fillId="2" borderId="7" xfId="4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right" vertical="center"/>
    </xf>
    <xf numFmtId="0" fontId="34" fillId="0" borderId="5" xfId="0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37" fillId="0" borderId="8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7" fillId="0" borderId="13" xfId="4" applyFont="1" applyBorder="1" applyAlignment="1">
      <alignment horizontal="center" vertical="center" wrapText="1"/>
    </xf>
    <xf numFmtId="0" fontId="37" fillId="0" borderId="17" xfId="4" applyFont="1" applyBorder="1" applyAlignment="1">
      <alignment horizontal="center" vertical="center" wrapText="1"/>
    </xf>
    <xf numFmtId="0" fontId="37" fillId="0" borderId="3" xfId="4" applyFont="1" applyBorder="1" applyAlignment="1">
      <alignment horizontal="center" vertical="center" wrapText="1"/>
    </xf>
    <xf numFmtId="0" fontId="34" fillId="0" borderId="3" xfId="4" applyFont="1" applyBorder="1" applyAlignment="1">
      <alignment horizontal="left" vertical="center"/>
    </xf>
    <xf numFmtId="0" fontId="34" fillId="0" borderId="6" xfId="4" applyFont="1" applyBorder="1" applyAlignment="1">
      <alignment horizontal="left" vertical="center"/>
    </xf>
    <xf numFmtId="0" fontId="34" fillId="0" borderId="1" xfId="4" applyFont="1" applyBorder="1" applyAlignment="1">
      <alignment horizontal="left" vertical="center"/>
    </xf>
    <xf numFmtId="0" fontId="34" fillId="0" borderId="8" xfId="4" applyFont="1" applyBorder="1" applyAlignment="1">
      <alignment horizontal="left" vertical="center"/>
    </xf>
    <xf numFmtId="0" fontId="34" fillId="0" borderId="9" xfId="4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 readingOrder="2"/>
    </xf>
    <xf numFmtId="0" fontId="17" fillId="2" borderId="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right" vertical="center" textRotation="2"/>
    </xf>
    <xf numFmtId="0" fontId="17" fillId="0" borderId="17" xfId="0" applyFont="1" applyBorder="1" applyAlignment="1">
      <alignment horizontal="right" vertical="center" textRotation="2"/>
    </xf>
    <xf numFmtId="0" fontId="17" fillId="0" borderId="15" xfId="0" applyFont="1" applyBorder="1" applyAlignment="1">
      <alignment horizontal="right" vertical="center" textRotation="2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/>
    </xf>
    <xf numFmtId="0" fontId="17" fillId="0" borderId="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/>
    </xf>
    <xf numFmtId="0" fontId="17" fillId="0" borderId="6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textRotation="2"/>
    </xf>
    <xf numFmtId="0" fontId="17" fillId="0" borderId="13" xfId="0" applyFont="1" applyBorder="1" applyAlignment="1">
      <alignment horizontal="left" vertical="center" textRotation="2"/>
    </xf>
    <xf numFmtId="0" fontId="17" fillId="0" borderId="14" xfId="0" applyFont="1" applyBorder="1" applyAlignment="1">
      <alignment horizontal="left" vertical="center" textRotation="2"/>
    </xf>
    <xf numFmtId="0" fontId="17" fillId="0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 readingOrder="2"/>
    </xf>
    <xf numFmtId="0" fontId="34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 readingOrder="2"/>
    </xf>
    <xf numFmtId="0" fontId="36" fillId="0" borderId="2" xfId="0" applyFont="1" applyBorder="1" applyAlignment="1">
      <alignment horizontal="center" vertical="center" wrapText="1" readingOrder="2"/>
    </xf>
    <xf numFmtId="0" fontId="33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 wrapText="1" readingOrder="2"/>
    </xf>
    <xf numFmtId="0" fontId="34" fillId="0" borderId="12" xfId="0" applyFont="1" applyBorder="1" applyAlignment="1">
      <alignment horizontal="center" vertical="center" wrapText="1" readingOrder="2"/>
    </xf>
    <xf numFmtId="0" fontId="33" fillId="0" borderId="0" xfId="0" applyFont="1" applyFill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 readingOrder="2"/>
    </xf>
    <xf numFmtId="0" fontId="36" fillId="0" borderId="2" xfId="0" applyFont="1" applyFill="1" applyBorder="1" applyAlignment="1">
      <alignment horizontal="center" vertical="center" wrapText="1" readingOrder="2"/>
    </xf>
    <xf numFmtId="0" fontId="36" fillId="0" borderId="6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left" vertical="center"/>
    </xf>
    <xf numFmtId="0" fontId="34" fillId="0" borderId="3" xfId="0" applyFont="1" applyFill="1" applyBorder="1" applyAlignment="1">
      <alignment horizontal="left" vertical="center"/>
    </xf>
    <xf numFmtId="0" fontId="34" fillId="2" borderId="3" xfId="0" applyFont="1" applyFill="1" applyBorder="1" applyAlignment="1">
      <alignment horizontal="left" vertical="center" wrapText="1"/>
    </xf>
    <xf numFmtId="0" fontId="34" fillId="2" borderId="6" xfId="0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/>
    </xf>
    <xf numFmtId="0" fontId="34" fillId="2" borderId="6" xfId="0" applyFont="1" applyFill="1" applyBorder="1" applyAlignment="1">
      <alignment horizontal="left" vertical="center"/>
    </xf>
    <xf numFmtId="0" fontId="34" fillId="0" borderId="16" xfId="0" applyFont="1" applyBorder="1" applyAlignment="1">
      <alignment horizontal="right" vertical="center" wrapText="1"/>
    </xf>
    <xf numFmtId="0" fontId="34" fillId="0" borderId="5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34" fillId="0" borderId="15" xfId="0" applyFont="1" applyBorder="1" applyAlignment="1">
      <alignment horizontal="right" vertical="center" wrapText="1"/>
    </xf>
    <xf numFmtId="0" fontId="34" fillId="2" borderId="16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horizontal="right" vertical="center"/>
    </xf>
    <xf numFmtId="0" fontId="34" fillId="2" borderId="7" xfId="0" applyFont="1" applyFill="1" applyBorder="1" applyAlignment="1">
      <alignment horizontal="right" vertical="center"/>
    </xf>
    <xf numFmtId="0" fontId="34" fillId="2" borderId="15" xfId="0" applyFont="1" applyFill="1" applyBorder="1" applyAlignment="1">
      <alignment horizontal="right" vertical="center"/>
    </xf>
    <xf numFmtId="0" fontId="3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4" fillId="2" borderId="16" xfId="0" applyFont="1" applyFill="1" applyBorder="1" applyAlignment="1">
      <alignment horizontal="right" vertical="center" wrapText="1"/>
    </xf>
    <xf numFmtId="0" fontId="34" fillId="2" borderId="7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right" vertical="center"/>
    </xf>
    <xf numFmtId="0" fontId="34" fillId="0" borderId="17" xfId="0" applyFont="1" applyBorder="1" applyAlignment="1">
      <alignment horizontal="right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6" xfId="0" applyFont="1" applyBorder="1" applyAlignment="1">
      <alignment horizontal="right" vertical="center"/>
    </xf>
    <xf numFmtId="0" fontId="38" fillId="0" borderId="3" xfId="0" applyFont="1" applyBorder="1" applyAlignment="1">
      <alignment horizontal="right" vertical="center"/>
    </xf>
    <xf numFmtId="0" fontId="34" fillId="0" borderId="1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 readingOrder="2"/>
    </xf>
    <xf numFmtId="0" fontId="46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right" vertical="center"/>
    </xf>
    <xf numFmtId="0" fontId="32" fillId="0" borderId="9" xfId="0" applyFont="1" applyBorder="1" applyAlignment="1">
      <alignment horizontal="right" vertical="center"/>
    </xf>
    <xf numFmtId="0" fontId="32" fillId="0" borderId="9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2" xfId="0" applyBorder="1"/>
    <xf numFmtId="0" fontId="20" fillId="0" borderId="1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 readingOrder="1"/>
    </xf>
    <xf numFmtId="0" fontId="20" fillId="0" borderId="13" xfId="0" applyFont="1" applyBorder="1" applyAlignment="1">
      <alignment horizontal="left" vertical="center" readingOrder="1"/>
    </xf>
    <xf numFmtId="0" fontId="20" fillId="0" borderId="14" xfId="0" applyFont="1" applyBorder="1" applyAlignment="1">
      <alignment horizontal="left" vertical="center" readingOrder="1"/>
    </xf>
    <xf numFmtId="0" fontId="0" fillId="0" borderId="2" xfId="0" applyBorder="1"/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top" wrapText="1" readingOrder="2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417448</xdr:colOff>
      <xdr:row>24</xdr:row>
      <xdr:rowOff>133350</xdr:rowOff>
    </xdr:from>
    <xdr:ext cx="192427" cy="264560"/>
    <xdr:sp macro="" textlink="">
      <xdr:nvSpPr>
        <xdr:cNvPr id="2" name="مربع نص 1"/>
        <xdr:cNvSpPr txBox="1"/>
      </xdr:nvSpPr>
      <xdr:spPr>
        <a:xfrm>
          <a:off x="153247527" y="587692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98057</xdr:colOff>
      <xdr:row>2</xdr:row>
      <xdr:rowOff>104775</xdr:rowOff>
    </xdr:from>
    <xdr:to>
      <xdr:col>14</xdr:col>
      <xdr:colOff>171449</xdr:colOff>
      <xdr:row>38</xdr:row>
      <xdr:rowOff>128403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980551" y="428625"/>
          <a:ext cx="8607792" cy="5852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104777</xdr:rowOff>
    </xdr:from>
    <xdr:to>
      <xdr:col>5</xdr:col>
      <xdr:colOff>2286000</xdr:colOff>
      <xdr:row>36</xdr:row>
      <xdr:rowOff>114301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809975" y="104777"/>
          <a:ext cx="8601074" cy="583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rightToLeft="1" zoomScaleNormal="100" workbookViewId="0">
      <selection activeCell="J22" sqref="J22"/>
    </sheetView>
  </sheetViews>
  <sheetFormatPr defaultRowHeight="12.75"/>
  <cols>
    <col min="1" max="1" width="12.140625" customWidth="1"/>
    <col min="2" max="2" width="0.28515625" hidden="1" customWidth="1"/>
    <col min="3" max="3" width="14" customWidth="1"/>
    <col min="4" max="4" width="15.42578125" customWidth="1"/>
    <col min="5" max="5" width="13.85546875" customWidth="1"/>
    <col min="6" max="6" width="7.28515625" customWidth="1"/>
  </cols>
  <sheetData>
    <row r="1" spans="1:8" ht="30.6" customHeight="1">
      <c r="A1" s="337" t="s">
        <v>467</v>
      </c>
      <c r="B1" s="337"/>
      <c r="C1" s="337"/>
      <c r="D1" s="337"/>
      <c r="E1" s="337"/>
      <c r="F1" s="337"/>
      <c r="G1" s="337"/>
      <c r="H1" s="31"/>
    </row>
    <row r="2" spans="1:8" ht="36" customHeight="1">
      <c r="A2" s="338" t="s">
        <v>468</v>
      </c>
      <c r="B2" s="338"/>
      <c r="C2" s="338"/>
      <c r="D2" s="338"/>
      <c r="E2" s="338"/>
      <c r="F2" s="338"/>
      <c r="G2" s="338"/>
    </row>
    <row r="3" spans="1:8" ht="18" customHeight="1">
      <c r="B3" s="45"/>
      <c r="C3" s="137" t="s">
        <v>357</v>
      </c>
      <c r="D3" s="44"/>
      <c r="E3" s="138" t="s">
        <v>143</v>
      </c>
      <c r="G3" s="44"/>
    </row>
    <row r="4" spans="1:8" ht="39" customHeight="1">
      <c r="A4" s="7"/>
      <c r="B4" s="7"/>
      <c r="C4" s="41" t="s">
        <v>0</v>
      </c>
      <c r="D4" s="47" t="s">
        <v>116</v>
      </c>
      <c r="E4" s="48" t="s">
        <v>131</v>
      </c>
    </row>
    <row r="5" spans="1:8" ht="36" customHeight="1">
      <c r="A5" s="7"/>
      <c r="B5" s="7"/>
      <c r="C5" s="331" t="s">
        <v>144</v>
      </c>
      <c r="D5" s="333" t="s">
        <v>145</v>
      </c>
      <c r="E5" s="335" t="s">
        <v>324</v>
      </c>
    </row>
    <row r="6" spans="1:8" ht="22.9" customHeight="1">
      <c r="A6" s="7"/>
      <c r="B6" s="7"/>
      <c r="C6" s="332"/>
      <c r="D6" s="334"/>
      <c r="E6" s="336"/>
    </row>
    <row r="7" spans="1:8">
      <c r="A7" s="7"/>
      <c r="B7" s="7"/>
      <c r="C7" s="158">
        <v>2018</v>
      </c>
      <c r="D7" s="160">
        <v>109.4</v>
      </c>
      <c r="E7" s="159">
        <v>13.8</v>
      </c>
    </row>
    <row r="8" spans="1:8">
      <c r="A8" s="7"/>
      <c r="B8" s="7"/>
      <c r="C8" s="158">
        <v>2019</v>
      </c>
      <c r="D8" s="160">
        <v>148.19999999999999</v>
      </c>
      <c r="E8" s="159">
        <v>35.5</v>
      </c>
    </row>
    <row r="9" spans="1:8" ht="14.25" customHeight="1">
      <c r="A9" s="7"/>
      <c r="B9" s="7"/>
      <c r="C9" s="158">
        <v>2020</v>
      </c>
      <c r="D9" s="160">
        <v>156.5</v>
      </c>
      <c r="E9" s="159">
        <v>5.6</v>
      </c>
    </row>
    <row r="10" spans="1:8">
      <c r="A10" s="7"/>
      <c r="B10" s="7"/>
      <c r="C10" s="158">
        <v>2021</v>
      </c>
      <c r="D10" s="160">
        <v>144.69999999999999</v>
      </c>
      <c r="E10" s="159">
        <f>D10/D9%-100</f>
        <v>-7.5399361022364246</v>
      </c>
    </row>
    <row r="11" spans="1:8">
      <c r="A11" s="7"/>
      <c r="B11" s="7"/>
      <c r="C11" s="158">
        <v>2022</v>
      </c>
      <c r="D11" s="158">
        <v>162.5</v>
      </c>
      <c r="E11" s="218">
        <v>12.3</v>
      </c>
      <c r="G11" s="13"/>
      <c r="H11" s="13"/>
    </row>
    <row r="12" spans="1:8">
      <c r="A12" s="7"/>
      <c r="B12" s="7"/>
      <c r="C12" s="158">
        <v>2023</v>
      </c>
      <c r="D12" s="158">
        <v>172.3</v>
      </c>
      <c r="E12" s="316">
        <v>6</v>
      </c>
      <c r="G12" s="13"/>
      <c r="H12" s="13"/>
    </row>
    <row r="13" spans="1:8">
      <c r="A13" s="7"/>
      <c r="B13" s="7"/>
      <c r="C13" s="209"/>
      <c r="D13" s="210"/>
      <c r="E13" s="211" t="s">
        <v>451</v>
      </c>
      <c r="G13" s="13"/>
      <c r="H13" s="13"/>
    </row>
    <row r="14" spans="1:8" ht="15">
      <c r="A14" s="7"/>
      <c r="B14" s="7"/>
      <c r="C14" s="132"/>
      <c r="D14" s="133"/>
      <c r="E14" s="134"/>
      <c r="G14" s="13"/>
      <c r="H14" s="13"/>
    </row>
    <row r="22" spans="4:10">
      <c r="G22" s="14"/>
    </row>
    <row r="23" spans="4:10">
      <c r="G23" s="28"/>
    </row>
    <row r="29" spans="4:10" ht="12.75" customHeight="1">
      <c r="J29" s="20"/>
    </row>
    <row r="30" spans="4:10" ht="14.25" customHeight="1">
      <c r="D30" s="6"/>
      <c r="E30" s="6"/>
      <c r="F30" s="6"/>
    </row>
    <row r="31" spans="4:10">
      <c r="D31" s="15"/>
      <c r="E31" s="15"/>
    </row>
    <row r="43" spans="5:5">
      <c r="E43" s="13"/>
    </row>
  </sheetData>
  <mergeCells count="5">
    <mergeCell ref="C5:C6"/>
    <mergeCell ref="D5:D6"/>
    <mergeCell ref="E5:E6"/>
    <mergeCell ref="A1:G1"/>
    <mergeCell ref="A2:G2"/>
  </mergeCells>
  <phoneticPr fontId="1" type="noConversion"/>
  <printOptions horizontalCentered="1" verticalCentered="1"/>
  <pageMargins left="0.78740157480314998" right="0.78740157480314998" top="0.78740157480314998" bottom="0.78740157480314998" header="0.3" footer="0.3"/>
  <pageSetup paperSize="9" orientation="portrait" verticalDpi="300" r:id="rId1"/>
  <headerFooter alignWithMargins="0">
    <oddFooter>&amp;C7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22"/>
  <sheetViews>
    <sheetView rightToLeft="1" zoomScaleNormal="100" workbookViewId="0">
      <selection activeCell="D28" sqref="D28"/>
    </sheetView>
  </sheetViews>
  <sheetFormatPr defaultRowHeight="12.75"/>
  <cols>
    <col min="1" max="1" width="11.85546875" customWidth="1"/>
    <col min="2" max="2" width="11.5703125" customWidth="1"/>
    <col min="3" max="3" width="11.28515625" customWidth="1"/>
    <col min="4" max="4" width="11" customWidth="1"/>
    <col min="5" max="5" width="14.85546875" customWidth="1"/>
    <col min="6" max="6" width="13" customWidth="1"/>
    <col min="7" max="7" width="12.42578125" customWidth="1"/>
    <col min="8" max="8" width="12.5703125" customWidth="1"/>
    <col min="9" max="9" width="13.85546875" customWidth="1"/>
    <col min="10" max="10" width="15.28515625" customWidth="1"/>
    <col min="11" max="11" width="18.85546875" customWidth="1"/>
    <col min="12" max="12" width="15.28515625" customWidth="1"/>
  </cols>
  <sheetData>
    <row r="1" spans="1:11" s="7" customFormat="1" ht="19.5" customHeight="1">
      <c r="A1" s="462" t="s">
        <v>483</v>
      </c>
      <c r="B1" s="462"/>
      <c r="C1" s="462"/>
      <c r="D1" s="462"/>
      <c r="E1" s="462"/>
      <c r="F1" s="462"/>
      <c r="G1" s="462"/>
      <c r="H1" s="462"/>
      <c r="I1" s="462"/>
      <c r="J1" s="462"/>
    </row>
    <row r="2" spans="1:11" s="7" customFormat="1" ht="41.25" customHeight="1">
      <c r="A2" s="462" t="s">
        <v>484</v>
      </c>
      <c r="B2" s="462"/>
      <c r="C2" s="462"/>
      <c r="D2" s="462"/>
      <c r="E2" s="462"/>
      <c r="F2" s="462"/>
      <c r="G2" s="462"/>
      <c r="H2" s="462"/>
      <c r="I2" s="462"/>
      <c r="J2" s="462"/>
      <c r="K2" s="37"/>
    </row>
    <row r="3" spans="1:11" ht="17.25" customHeight="1">
      <c r="A3" s="183" t="s">
        <v>377</v>
      </c>
      <c r="B3" s="184"/>
      <c r="C3" s="183"/>
      <c r="D3" s="183"/>
      <c r="E3" s="183"/>
      <c r="F3" s="183"/>
      <c r="G3" s="183"/>
      <c r="H3" s="183"/>
      <c r="I3" s="183"/>
      <c r="J3" s="183" t="s">
        <v>378</v>
      </c>
    </row>
    <row r="4" spans="1:11" ht="19.5" customHeight="1">
      <c r="A4" s="185" t="s">
        <v>466</v>
      </c>
      <c r="B4" s="185"/>
      <c r="C4" s="186"/>
      <c r="D4" s="186"/>
      <c r="E4" s="186"/>
      <c r="F4" s="186"/>
      <c r="G4" s="186"/>
      <c r="H4" s="183"/>
      <c r="I4" s="183"/>
      <c r="J4" s="183"/>
      <c r="K4" s="28"/>
    </row>
    <row r="5" spans="1:11" ht="48" customHeight="1">
      <c r="A5" s="463" t="s">
        <v>14</v>
      </c>
      <c r="B5" s="220" t="s">
        <v>379</v>
      </c>
      <c r="C5" s="220" t="s">
        <v>49</v>
      </c>
      <c r="D5" s="220" t="s">
        <v>50</v>
      </c>
      <c r="E5" s="220" t="s">
        <v>51</v>
      </c>
      <c r="F5" s="220" t="s">
        <v>52</v>
      </c>
      <c r="G5" s="220" t="s">
        <v>53</v>
      </c>
      <c r="H5" s="219" t="s">
        <v>408</v>
      </c>
      <c r="I5" s="219" t="s">
        <v>409</v>
      </c>
      <c r="J5" s="465" t="s">
        <v>166</v>
      </c>
    </row>
    <row r="6" spans="1:11" ht="65.25" customHeight="1">
      <c r="A6" s="464"/>
      <c r="B6" s="221" t="s">
        <v>380</v>
      </c>
      <c r="C6" s="221" t="s">
        <v>381</v>
      </c>
      <c r="D6" s="221" t="s">
        <v>382</v>
      </c>
      <c r="E6" s="221" t="s">
        <v>177</v>
      </c>
      <c r="F6" s="221" t="s">
        <v>383</v>
      </c>
      <c r="G6" s="221" t="s">
        <v>384</v>
      </c>
      <c r="H6" s="222" t="s">
        <v>411</v>
      </c>
      <c r="I6" s="222" t="s">
        <v>410</v>
      </c>
      <c r="J6" s="466"/>
    </row>
    <row r="7" spans="1:11" ht="17.25" customHeight="1">
      <c r="A7" s="223" t="s">
        <v>412</v>
      </c>
      <c r="B7" s="179">
        <v>298</v>
      </c>
      <c r="C7" s="141">
        <v>2</v>
      </c>
      <c r="D7" s="294">
        <v>10242</v>
      </c>
      <c r="E7" s="294">
        <v>2376</v>
      </c>
      <c r="F7" s="294">
        <v>24335</v>
      </c>
      <c r="G7" s="294">
        <v>62716594</v>
      </c>
      <c r="H7" s="294">
        <f>G7/F7</f>
        <v>2577.2177522087527</v>
      </c>
      <c r="I7" s="294">
        <f t="shared" ref="I7:I21" si="0">G7/D7</f>
        <v>6123.47139230619</v>
      </c>
      <c r="J7" s="268" t="s">
        <v>415</v>
      </c>
    </row>
    <row r="8" spans="1:11" ht="15" customHeight="1">
      <c r="A8" s="224" t="s">
        <v>15</v>
      </c>
      <c r="B8" s="179">
        <v>82</v>
      </c>
      <c r="C8" s="53">
        <v>2</v>
      </c>
      <c r="D8" s="294">
        <v>3506</v>
      </c>
      <c r="E8" s="294">
        <v>2365</v>
      </c>
      <c r="F8" s="294">
        <v>8292</v>
      </c>
      <c r="G8" s="294">
        <v>20197924</v>
      </c>
      <c r="H8" s="294">
        <f t="shared" ref="H8:H21" si="1">G8/F8</f>
        <v>2435.8326097443319</v>
      </c>
      <c r="I8" s="294">
        <f t="shared" si="0"/>
        <v>5760.9594980034226</v>
      </c>
      <c r="J8" s="269" t="s">
        <v>337</v>
      </c>
    </row>
    <row r="9" spans="1:11" ht="15" customHeight="1">
      <c r="A9" s="224" t="s">
        <v>16</v>
      </c>
      <c r="B9" s="179">
        <v>344</v>
      </c>
      <c r="C9" s="53">
        <v>2</v>
      </c>
      <c r="D9" s="294">
        <v>7383</v>
      </c>
      <c r="E9" s="294">
        <v>2192</v>
      </c>
      <c r="F9" s="294">
        <v>16184</v>
      </c>
      <c r="G9" s="294">
        <v>40662503</v>
      </c>
      <c r="H9" s="294">
        <f>G9/F9</f>
        <v>2512.5125432525952</v>
      </c>
      <c r="I9" s="294">
        <f t="shared" si="0"/>
        <v>5507.5853988893405</v>
      </c>
      <c r="J9" s="269" t="s">
        <v>217</v>
      </c>
    </row>
    <row r="10" spans="1:11" ht="15" customHeight="1">
      <c r="A10" s="224" t="s">
        <v>414</v>
      </c>
      <c r="B10" s="179">
        <v>255</v>
      </c>
      <c r="C10" s="53">
        <v>2</v>
      </c>
      <c r="D10" s="294">
        <v>3247</v>
      </c>
      <c r="E10" s="294">
        <v>2542</v>
      </c>
      <c r="F10" s="294">
        <v>8254</v>
      </c>
      <c r="G10" s="294">
        <v>20560055</v>
      </c>
      <c r="H10" s="294">
        <f t="shared" si="1"/>
        <v>2490.9201599224621</v>
      </c>
      <c r="I10" s="294">
        <f t="shared" si="0"/>
        <v>6332.0157068062827</v>
      </c>
      <c r="J10" s="270" t="s">
        <v>416</v>
      </c>
    </row>
    <row r="11" spans="1:11" ht="15" customHeight="1">
      <c r="A11" s="224" t="s">
        <v>17</v>
      </c>
      <c r="B11" s="179">
        <v>345</v>
      </c>
      <c r="C11" s="53">
        <v>1</v>
      </c>
      <c r="D11" s="294">
        <v>7103</v>
      </c>
      <c r="E11" s="294">
        <v>2229</v>
      </c>
      <c r="F11" s="294">
        <v>15833</v>
      </c>
      <c r="G11" s="294">
        <v>42862421</v>
      </c>
      <c r="H11" s="294">
        <f t="shared" si="1"/>
        <v>2707.1572664687678</v>
      </c>
      <c r="I11" s="294">
        <f t="shared" si="0"/>
        <v>6034.4109531184004</v>
      </c>
      <c r="J11" s="269" t="s">
        <v>218</v>
      </c>
    </row>
    <row r="12" spans="1:11" ht="15" customHeight="1">
      <c r="A12" s="224" t="s">
        <v>18</v>
      </c>
      <c r="B12" s="179">
        <v>186</v>
      </c>
      <c r="C12" s="53">
        <v>2</v>
      </c>
      <c r="D12" s="294">
        <v>6291</v>
      </c>
      <c r="E12" s="294">
        <v>2023</v>
      </c>
      <c r="F12" s="294">
        <v>12727</v>
      </c>
      <c r="G12" s="294">
        <v>31090824</v>
      </c>
      <c r="H12" s="294">
        <f t="shared" si="1"/>
        <v>2442.9028050601082</v>
      </c>
      <c r="I12" s="294">
        <f t="shared" si="0"/>
        <v>4942.111587982833</v>
      </c>
      <c r="J12" s="269" t="s">
        <v>219</v>
      </c>
    </row>
    <row r="13" spans="1:11" ht="15" customHeight="1">
      <c r="A13" s="224" t="s">
        <v>19</v>
      </c>
      <c r="B13" s="179">
        <v>83</v>
      </c>
      <c r="C13" s="53">
        <v>3</v>
      </c>
      <c r="D13" s="294">
        <v>6876</v>
      </c>
      <c r="E13" s="294">
        <v>1910</v>
      </c>
      <c r="F13" s="294">
        <v>13133</v>
      </c>
      <c r="G13" s="294">
        <v>35684248</v>
      </c>
      <c r="H13" s="294">
        <f t="shared" si="1"/>
        <v>2717.1436838498439</v>
      </c>
      <c r="I13" s="294">
        <f t="shared" si="0"/>
        <v>5189.6812100058178</v>
      </c>
      <c r="J13" s="269" t="s">
        <v>170</v>
      </c>
    </row>
    <row r="14" spans="1:11" ht="15" customHeight="1">
      <c r="A14" s="224" t="s">
        <v>20</v>
      </c>
      <c r="B14" s="179">
        <v>76</v>
      </c>
      <c r="C14" s="53">
        <v>3</v>
      </c>
      <c r="D14" s="294">
        <v>2712</v>
      </c>
      <c r="E14" s="294">
        <v>2068</v>
      </c>
      <c r="F14" s="294">
        <v>5608</v>
      </c>
      <c r="G14" s="294">
        <v>14375192</v>
      </c>
      <c r="H14" s="294">
        <f t="shared" si="1"/>
        <v>2563.336661911555</v>
      </c>
      <c r="I14" s="294">
        <f t="shared" si="0"/>
        <v>5300.5870206489672</v>
      </c>
      <c r="J14" s="269" t="s">
        <v>173</v>
      </c>
    </row>
    <row r="15" spans="1:11" ht="15" customHeight="1">
      <c r="A15" s="224" t="s">
        <v>364</v>
      </c>
      <c r="B15" s="179">
        <v>161</v>
      </c>
      <c r="C15" s="53">
        <v>3</v>
      </c>
      <c r="D15" s="294">
        <v>6204</v>
      </c>
      <c r="E15" s="294">
        <v>2597</v>
      </c>
      <c r="F15" s="294">
        <v>16112</v>
      </c>
      <c r="G15" s="294">
        <v>43362339</v>
      </c>
      <c r="H15" s="294">
        <f t="shared" si="1"/>
        <v>2691.3070382323735</v>
      </c>
      <c r="I15" s="294">
        <f t="shared" si="0"/>
        <v>6989.4163442940035</v>
      </c>
      <c r="J15" s="269" t="s">
        <v>398</v>
      </c>
    </row>
    <row r="16" spans="1:11" ht="15" customHeight="1">
      <c r="A16" s="224" t="s">
        <v>21</v>
      </c>
      <c r="B16" s="179">
        <v>24</v>
      </c>
      <c r="C16" s="53">
        <v>1</v>
      </c>
      <c r="D16" s="294">
        <v>607</v>
      </c>
      <c r="E16" s="294">
        <v>2198</v>
      </c>
      <c r="F16" s="294">
        <v>1334</v>
      </c>
      <c r="G16" s="294">
        <v>4129905</v>
      </c>
      <c r="H16" s="294">
        <f t="shared" si="1"/>
        <v>3095.8808095952022</v>
      </c>
      <c r="I16" s="294">
        <f t="shared" si="0"/>
        <v>6803.7973640856671</v>
      </c>
      <c r="J16" s="269" t="s">
        <v>400</v>
      </c>
    </row>
    <row r="17" spans="1:10" ht="15" customHeight="1">
      <c r="A17" s="224" t="s">
        <v>22</v>
      </c>
      <c r="B17" s="179">
        <v>190</v>
      </c>
      <c r="C17" s="53">
        <v>4</v>
      </c>
      <c r="D17" s="294">
        <v>7217</v>
      </c>
      <c r="E17" s="294">
        <v>1872</v>
      </c>
      <c r="F17" s="294">
        <v>13510</v>
      </c>
      <c r="G17" s="294">
        <v>36239393</v>
      </c>
      <c r="H17" s="294">
        <f t="shared" si="1"/>
        <v>2682.4125092524055</v>
      </c>
      <c r="I17" s="294">
        <f t="shared" si="0"/>
        <v>5021.3929610641544</v>
      </c>
      <c r="J17" s="269" t="s">
        <v>403</v>
      </c>
    </row>
    <row r="18" spans="1:10" ht="15" customHeight="1">
      <c r="A18" s="224" t="s">
        <v>23</v>
      </c>
      <c r="B18" s="179">
        <v>139</v>
      </c>
      <c r="C18" s="53">
        <v>4</v>
      </c>
      <c r="D18" s="294">
        <v>8327</v>
      </c>
      <c r="E18" s="294">
        <v>1942</v>
      </c>
      <c r="F18" s="294">
        <v>16171</v>
      </c>
      <c r="G18" s="294">
        <v>47212183</v>
      </c>
      <c r="H18" s="294">
        <f t="shared" si="1"/>
        <v>2919.5586543812997</v>
      </c>
      <c r="I18" s="294">
        <f t="shared" si="0"/>
        <v>5669.7709859493216</v>
      </c>
      <c r="J18" s="269" t="s">
        <v>257</v>
      </c>
    </row>
    <row r="19" spans="1:10" ht="15" customHeight="1">
      <c r="A19" s="224" t="s">
        <v>385</v>
      </c>
      <c r="B19" s="179">
        <v>85</v>
      </c>
      <c r="C19" s="53">
        <v>2</v>
      </c>
      <c r="D19" s="294">
        <v>1975</v>
      </c>
      <c r="E19" s="294">
        <v>1825</v>
      </c>
      <c r="F19" s="294">
        <v>3604</v>
      </c>
      <c r="G19" s="294">
        <v>10093877</v>
      </c>
      <c r="H19" s="294">
        <f>G19/F19</f>
        <v>2800.7427857935627</v>
      </c>
      <c r="I19" s="294">
        <f t="shared" si="0"/>
        <v>5110.8237974683543</v>
      </c>
      <c r="J19" s="269" t="s">
        <v>171</v>
      </c>
    </row>
    <row r="20" spans="1:10" ht="15" customHeight="1">
      <c r="A20" s="224" t="s">
        <v>386</v>
      </c>
      <c r="B20" s="179">
        <v>91</v>
      </c>
      <c r="C20" s="53">
        <v>2</v>
      </c>
      <c r="D20" s="294">
        <v>1764</v>
      </c>
      <c r="E20" s="294">
        <v>1895</v>
      </c>
      <c r="F20" s="294">
        <v>3343</v>
      </c>
      <c r="G20" s="294">
        <v>8783752</v>
      </c>
      <c r="H20" s="294">
        <f t="shared" si="1"/>
        <v>2627.5058330840561</v>
      </c>
      <c r="I20" s="294">
        <f t="shared" si="0"/>
        <v>4979.4512471655325</v>
      </c>
      <c r="J20" s="269" t="s">
        <v>402</v>
      </c>
    </row>
    <row r="21" spans="1:10" ht="15" customHeight="1">
      <c r="A21" s="224" t="s">
        <v>26</v>
      </c>
      <c r="B21" s="179">
        <v>123</v>
      </c>
      <c r="C21" s="53">
        <v>5</v>
      </c>
      <c r="D21" s="294">
        <v>7624</v>
      </c>
      <c r="E21" s="294">
        <v>1812</v>
      </c>
      <c r="F21" s="294">
        <v>13815</v>
      </c>
      <c r="G21" s="294">
        <v>37188734</v>
      </c>
      <c r="H21" s="294">
        <f t="shared" si="1"/>
        <v>2691.909808179515</v>
      </c>
      <c r="I21" s="294">
        <f t="shared" si="0"/>
        <v>4877.8507345225607</v>
      </c>
      <c r="J21" s="269" t="s">
        <v>172</v>
      </c>
    </row>
    <row r="22" spans="1:10" ht="15" customHeight="1">
      <c r="A22" s="224" t="s">
        <v>28</v>
      </c>
      <c r="B22" s="294">
        <f>SUM(B7:B21)</f>
        <v>2482</v>
      </c>
      <c r="C22" s="53">
        <v>3</v>
      </c>
      <c r="D22" s="294">
        <f>SUM(D7:D21)</f>
        <v>81078</v>
      </c>
      <c r="E22" s="294">
        <v>2125</v>
      </c>
      <c r="F22" s="294">
        <f>SUM(F7:F21)</f>
        <v>172255</v>
      </c>
      <c r="G22" s="294">
        <f>SUM(G7:G21)</f>
        <v>455159944</v>
      </c>
      <c r="H22" s="294">
        <f>G22/F22</f>
        <v>2642.3612899480422</v>
      </c>
      <c r="I22" s="294">
        <f>G22/D22</f>
        <v>5613.8526357334913</v>
      </c>
      <c r="J22" s="269" t="s">
        <v>393</v>
      </c>
    </row>
  </sheetData>
  <mergeCells count="4">
    <mergeCell ref="A1:J1"/>
    <mergeCell ref="A2:J2"/>
    <mergeCell ref="A5:A6"/>
    <mergeCell ref="J5:J6"/>
  </mergeCells>
  <pageMargins left="0.7" right="0.7" top="0.75" bottom="0.75" header="0.3" footer="0.3"/>
  <pageSetup paperSize="9" orientation="landscape" r:id="rId1"/>
  <headerFooter>
    <oddFooter>&amp;C13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13" zoomScaleNormal="100" workbookViewId="0">
      <selection sqref="A1:O40"/>
    </sheetView>
  </sheetViews>
  <sheetFormatPr defaultRowHeight="12.75"/>
  <sheetData/>
  <printOptions horizontalCentered="1" verticalCentered="1"/>
  <pageMargins left="0.5" right="0.5" top="0.5" bottom="0.5" header="0.3" footer="0.3"/>
  <pageSetup paperSize="9" orientation="landscape" verticalDpi="1200" r:id="rId1"/>
  <headerFooter>
    <oddFooter>&amp;C14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topLeftCell="A19" workbookViewId="0">
      <selection activeCell="A2" sqref="A2:J32"/>
    </sheetView>
  </sheetViews>
  <sheetFormatPr defaultRowHeight="12.75"/>
  <cols>
    <col min="1" max="1" width="1.85546875" customWidth="1"/>
    <col min="2" max="2" width="9.140625" customWidth="1"/>
    <col min="3" max="3" width="12.7109375" customWidth="1"/>
    <col min="4" max="4" width="8.85546875" customWidth="1"/>
    <col min="5" max="5" width="9.140625" customWidth="1"/>
    <col min="6" max="6" width="15.28515625" customWidth="1"/>
    <col min="7" max="7" width="13.85546875" customWidth="1"/>
    <col min="8" max="8" width="11.28515625" customWidth="1"/>
    <col min="9" max="9" width="19.85546875" customWidth="1"/>
    <col min="10" max="10" width="12" customWidth="1"/>
  </cols>
  <sheetData>
    <row r="1" spans="1:12" ht="8.25" customHeight="1"/>
    <row r="2" spans="1:12" ht="19.5" customHeight="1">
      <c r="A2" s="431" t="s">
        <v>485</v>
      </c>
      <c r="B2" s="431"/>
      <c r="C2" s="431"/>
      <c r="D2" s="431"/>
      <c r="E2" s="431"/>
      <c r="F2" s="431"/>
      <c r="G2" s="431"/>
      <c r="H2" s="431"/>
      <c r="I2" s="431"/>
      <c r="J2" s="431"/>
    </row>
    <row r="3" spans="1:12" ht="31.15" customHeight="1">
      <c r="A3" s="431" t="s">
        <v>486</v>
      </c>
      <c r="B3" s="431"/>
      <c r="C3" s="431"/>
      <c r="D3" s="431"/>
      <c r="E3" s="431"/>
      <c r="F3" s="431"/>
      <c r="G3" s="431"/>
      <c r="H3" s="431"/>
      <c r="I3" s="431"/>
      <c r="J3" s="431"/>
      <c r="K3" s="262"/>
      <c r="L3" s="28"/>
    </row>
    <row r="4" spans="1:12" ht="21" customHeight="1">
      <c r="A4" s="22"/>
      <c r="B4" s="481" t="s">
        <v>360</v>
      </c>
      <c r="C4" s="481"/>
      <c r="D4" s="187"/>
      <c r="E4" s="187"/>
      <c r="F4" s="187"/>
      <c r="G4" s="183"/>
      <c r="H4" s="183"/>
      <c r="I4" s="183"/>
      <c r="J4" s="183" t="s">
        <v>206</v>
      </c>
    </row>
    <row r="5" spans="1:12" ht="15.75">
      <c r="A5" s="22"/>
      <c r="B5" s="490" t="s">
        <v>207</v>
      </c>
      <c r="C5" s="490"/>
      <c r="D5" s="490"/>
      <c r="E5" s="154"/>
      <c r="F5" s="154"/>
      <c r="G5" s="486" t="s">
        <v>328</v>
      </c>
      <c r="H5" s="486"/>
      <c r="I5" s="486"/>
      <c r="J5" s="486"/>
    </row>
    <row r="6" spans="1:12" ht="18" customHeight="1">
      <c r="B6" s="349" t="s">
        <v>1</v>
      </c>
      <c r="C6" s="349"/>
      <c r="D6" s="349"/>
      <c r="E6" s="342"/>
      <c r="F6" s="297" t="s">
        <v>391</v>
      </c>
      <c r="G6" s="478" t="s">
        <v>175</v>
      </c>
      <c r="H6" s="478"/>
      <c r="I6" s="478"/>
      <c r="J6" s="479"/>
    </row>
    <row r="7" spans="1:12" ht="17.25" customHeight="1">
      <c r="B7" s="350"/>
      <c r="C7" s="350"/>
      <c r="D7" s="350"/>
      <c r="E7" s="331"/>
      <c r="F7" s="354" t="s">
        <v>392</v>
      </c>
      <c r="G7" s="478"/>
      <c r="H7" s="478"/>
      <c r="I7" s="478"/>
      <c r="J7" s="479"/>
    </row>
    <row r="8" spans="1:12" ht="16.5" customHeight="1">
      <c r="B8" s="351"/>
      <c r="C8" s="351"/>
      <c r="D8" s="351"/>
      <c r="E8" s="332"/>
      <c r="F8" s="356"/>
      <c r="G8" s="478"/>
      <c r="H8" s="478"/>
      <c r="I8" s="478"/>
      <c r="J8" s="479"/>
    </row>
    <row r="9" spans="1:12" s="39" customFormat="1" ht="16.5" customHeight="1">
      <c r="B9" s="483" t="s">
        <v>54</v>
      </c>
      <c r="C9" s="472" t="s">
        <v>55</v>
      </c>
      <c r="D9" s="478" t="s">
        <v>127</v>
      </c>
      <c r="E9" s="478"/>
      <c r="F9" s="300">
        <v>88276</v>
      </c>
      <c r="G9" s="478" t="s">
        <v>333</v>
      </c>
      <c r="H9" s="478"/>
      <c r="I9" s="501" t="s">
        <v>309</v>
      </c>
      <c r="J9" s="487" t="s">
        <v>199</v>
      </c>
      <c r="K9"/>
    </row>
    <row r="10" spans="1:12" s="39" customFormat="1" ht="16.5" customHeight="1">
      <c r="B10" s="484"/>
      <c r="C10" s="473"/>
      <c r="D10" s="478" t="s">
        <v>81</v>
      </c>
      <c r="E10" s="478"/>
      <c r="F10" s="294">
        <v>74463982</v>
      </c>
      <c r="G10" s="478" t="s">
        <v>191</v>
      </c>
      <c r="H10" s="478"/>
      <c r="I10" s="502"/>
      <c r="J10" s="488"/>
      <c r="K10" s="213"/>
    </row>
    <row r="11" spans="1:12" s="39" customFormat="1" ht="16.5" customHeight="1" thickBot="1">
      <c r="B11" s="484"/>
      <c r="C11" s="472" t="s">
        <v>56</v>
      </c>
      <c r="D11" s="478" t="s">
        <v>57</v>
      </c>
      <c r="E11" s="478"/>
      <c r="F11" s="294">
        <v>2841</v>
      </c>
      <c r="G11" s="478" t="s">
        <v>192</v>
      </c>
      <c r="H11" s="478"/>
      <c r="I11" s="503" t="s">
        <v>310</v>
      </c>
      <c r="J11" s="488"/>
      <c r="K11"/>
    </row>
    <row r="12" spans="1:12" s="39" customFormat="1" ht="16.5" customHeight="1">
      <c r="B12" s="484"/>
      <c r="C12" s="473"/>
      <c r="D12" s="478" t="s">
        <v>81</v>
      </c>
      <c r="E12" s="478"/>
      <c r="F12" s="294">
        <v>243660996</v>
      </c>
      <c r="G12" s="478" t="s">
        <v>191</v>
      </c>
      <c r="H12" s="478"/>
      <c r="I12" s="504"/>
      <c r="J12" s="488"/>
      <c r="K12" s="27"/>
    </row>
    <row r="13" spans="1:12" s="39" customFormat="1" ht="16.5" customHeight="1">
      <c r="B13" s="484"/>
      <c r="C13" s="478" t="s">
        <v>59</v>
      </c>
      <c r="D13" s="476" t="s">
        <v>127</v>
      </c>
      <c r="E13" s="152" t="s">
        <v>137</v>
      </c>
      <c r="F13" s="294">
        <v>18667</v>
      </c>
      <c r="G13" s="204" t="s">
        <v>193</v>
      </c>
      <c r="H13" s="478" t="s">
        <v>195</v>
      </c>
      <c r="I13" s="478" t="s">
        <v>197</v>
      </c>
      <c r="J13" s="488"/>
      <c r="K13"/>
    </row>
    <row r="14" spans="1:12" s="39" customFormat="1" ht="16.5" customHeight="1">
      <c r="B14" s="484"/>
      <c r="C14" s="478"/>
      <c r="D14" s="476"/>
      <c r="E14" s="152" t="s">
        <v>138</v>
      </c>
      <c r="F14" s="294">
        <v>290</v>
      </c>
      <c r="G14" s="204" t="s">
        <v>194</v>
      </c>
      <c r="H14" s="478"/>
      <c r="I14" s="478"/>
      <c r="J14" s="488"/>
    </row>
    <row r="15" spans="1:12" s="39" customFormat="1" ht="16.5" customHeight="1">
      <c r="B15" s="484"/>
      <c r="C15" s="478"/>
      <c r="D15" s="476"/>
      <c r="E15" s="152" t="s">
        <v>2</v>
      </c>
      <c r="F15" s="294">
        <f>SUM(F13:F14)</f>
        <v>18957</v>
      </c>
      <c r="G15" s="204" t="s">
        <v>147</v>
      </c>
      <c r="H15" s="478"/>
      <c r="I15" s="478"/>
      <c r="J15" s="488"/>
    </row>
    <row r="16" spans="1:12" s="39" customFormat="1" ht="16.5" customHeight="1">
      <c r="B16" s="484"/>
      <c r="C16" s="478"/>
      <c r="D16" s="476" t="s">
        <v>37</v>
      </c>
      <c r="E16" s="152" t="s">
        <v>137</v>
      </c>
      <c r="F16" s="294">
        <v>13388941</v>
      </c>
      <c r="G16" s="204" t="s">
        <v>193</v>
      </c>
      <c r="H16" s="352" t="s">
        <v>196</v>
      </c>
      <c r="I16" s="478"/>
      <c r="J16" s="488"/>
    </row>
    <row r="17" spans="2:10" s="39" customFormat="1" ht="16.5" customHeight="1">
      <c r="B17" s="484"/>
      <c r="C17" s="478"/>
      <c r="D17" s="476"/>
      <c r="E17" s="152" t="s">
        <v>138</v>
      </c>
      <c r="F17" s="294">
        <v>139385</v>
      </c>
      <c r="G17" s="204" t="s">
        <v>194</v>
      </c>
      <c r="H17" s="354"/>
      <c r="I17" s="478"/>
      <c r="J17" s="488"/>
    </row>
    <row r="18" spans="2:10" s="39" customFormat="1" ht="16.5" customHeight="1">
      <c r="B18" s="484"/>
      <c r="C18" s="478"/>
      <c r="D18" s="476"/>
      <c r="E18" s="152" t="s">
        <v>2</v>
      </c>
      <c r="F18" s="294">
        <f>SUM(F16:F17)</f>
        <v>13528326</v>
      </c>
      <c r="G18" s="204" t="s">
        <v>147</v>
      </c>
      <c r="H18" s="356"/>
      <c r="I18" s="478"/>
      <c r="J18" s="488"/>
    </row>
    <row r="19" spans="2:10" s="39" customFormat="1" ht="16.5" customHeight="1">
      <c r="B19" s="484"/>
      <c r="C19" s="472" t="s">
        <v>190</v>
      </c>
      <c r="D19" s="478" t="s">
        <v>60</v>
      </c>
      <c r="E19" s="478"/>
      <c r="F19" s="294">
        <v>2039919</v>
      </c>
      <c r="G19" s="478" t="s">
        <v>184</v>
      </c>
      <c r="H19" s="478"/>
      <c r="I19" s="478" t="s">
        <v>198</v>
      </c>
      <c r="J19" s="488"/>
    </row>
    <row r="20" spans="2:10" s="39" customFormat="1" ht="16.5" customHeight="1">
      <c r="B20" s="484"/>
      <c r="C20" s="493"/>
      <c r="D20" s="478" t="s">
        <v>61</v>
      </c>
      <c r="E20" s="478"/>
      <c r="F20" s="294">
        <v>1748495</v>
      </c>
      <c r="G20" s="478" t="s">
        <v>185</v>
      </c>
      <c r="H20" s="478"/>
      <c r="I20" s="478"/>
      <c r="J20" s="488"/>
    </row>
    <row r="21" spans="2:10" s="39" customFormat="1" ht="17.25" customHeight="1">
      <c r="B21" s="484"/>
      <c r="C21" s="493"/>
      <c r="D21" s="478" t="s">
        <v>62</v>
      </c>
      <c r="E21" s="478"/>
      <c r="F21" s="294">
        <v>18890905</v>
      </c>
      <c r="G21" s="478" t="s">
        <v>186</v>
      </c>
      <c r="H21" s="478"/>
      <c r="I21" s="478"/>
      <c r="J21" s="488"/>
    </row>
    <row r="22" spans="2:10" s="39" customFormat="1" ht="22.5" customHeight="1">
      <c r="B22" s="484"/>
      <c r="C22" s="493"/>
      <c r="D22" s="443" t="s">
        <v>76</v>
      </c>
      <c r="E22" s="457"/>
      <c r="F22" s="494">
        <v>17785118</v>
      </c>
      <c r="G22" s="482" t="s">
        <v>187</v>
      </c>
      <c r="H22" s="482"/>
      <c r="I22" s="478"/>
      <c r="J22" s="488"/>
    </row>
    <row r="23" spans="2:10" s="39" customFormat="1" ht="9" customHeight="1">
      <c r="B23" s="484"/>
      <c r="C23" s="493"/>
      <c r="D23" s="336"/>
      <c r="E23" s="492"/>
      <c r="F23" s="496"/>
      <c r="G23" s="482"/>
      <c r="H23" s="482"/>
      <c r="I23" s="478"/>
      <c r="J23" s="488"/>
    </row>
    <row r="24" spans="2:10" s="39" customFormat="1" ht="16.5" customHeight="1">
      <c r="B24" s="484"/>
      <c r="C24" s="493"/>
      <c r="D24" s="353" t="s">
        <v>63</v>
      </c>
      <c r="E24" s="342"/>
      <c r="F24" s="494">
        <v>4770969</v>
      </c>
      <c r="G24" s="482" t="s">
        <v>188</v>
      </c>
      <c r="H24" s="482"/>
      <c r="I24" s="478"/>
      <c r="J24" s="488"/>
    </row>
    <row r="25" spans="2:10" s="39" customFormat="1" ht="14.25" customHeight="1" thickBot="1">
      <c r="B25" s="485"/>
      <c r="C25" s="493"/>
      <c r="D25" s="355"/>
      <c r="E25" s="331"/>
      <c r="F25" s="495"/>
      <c r="G25" s="472"/>
      <c r="H25" s="472"/>
      <c r="I25" s="491"/>
      <c r="J25" s="489"/>
    </row>
    <row r="26" spans="2:10" s="39" customFormat="1" ht="15.75" customHeight="1" thickBot="1">
      <c r="B26" s="468" t="s">
        <v>64</v>
      </c>
      <c r="C26" s="477"/>
      <c r="D26" s="477"/>
      <c r="E26" s="477"/>
      <c r="F26" s="301">
        <f>F12+F10+F18+F19+F20+F21+F22+F24</f>
        <v>376888710</v>
      </c>
      <c r="G26" s="497" t="s">
        <v>189</v>
      </c>
      <c r="H26" s="498"/>
      <c r="I26" s="498"/>
      <c r="J26" s="498"/>
    </row>
    <row r="27" spans="2:10" s="39" customFormat="1" ht="15" customHeight="1">
      <c r="B27" s="474" t="s">
        <v>65</v>
      </c>
      <c r="C27" s="475"/>
      <c r="D27" s="475"/>
      <c r="E27" s="475"/>
      <c r="F27" s="294">
        <v>7198</v>
      </c>
      <c r="G27" s="499" t="s">
        <v>205</v>
      </c>
      <c r="H27" s="500"/>
      <c r="I27" s="500"/>
      <c r="J27" s="500"/>
    </row>
    <row r="28" spans="2:10" s="39" customFormat="1" ht="16.5" customHeight="1">
      <c r="B28" s="469" t="s">
        <v>66</v>
      </c>
      <c r="C28" s="472" t="s">
        <v>67</v>
      </c>
      <c r="D28" s="478" t="s">
        <v>127</v>
      </c>
      <c r="E28" s="478"/>
      <c r="F28" s="294">
        <v>81078</v>
      </c>
      <c r="G28" s="478" t="s">
        <v>266</v>
      </c>
      <c r="H28" s="478"/>
      <c r="I28" s="472" t="s">
        <v>201</v>
      </c>
      <c r="J28" s="487" t="s">
        <v>200</v>
      </c>
    </row>
    <row r="29" spans="2:10" s="39" customFormat="1" ht="16.5" customHeight="1">
      <c r="B29" s="470"/>
      <c r="C29" s="473"/>
      <c r="D29" s="479" t="s">
        <v>81</v>
      </c>
      <c r="E29" s="480"/>
      <c r="F29" s="294">
        <v>455159944</v>
      </c>
      <c r="G29" s="478" t="s">
        <v>191</v>
      </c>
      <c r="H29" s="478"/>
      <c r="I29" s="473"/>
      <c r="J29" s="488"/>
    </row>
    <row r="30" spans="2:10" s="39" customFormat="1" ht="16.5" customHeight="1">
      <c r="B30" s="470"/>
      <c r="C30" s="478" t="s">
        <v>68</v>
      </c>
      <c r="D30" s="478"/>
      <c r="E30" s="478"/>
      <c r="F30" s="294">
        <v>3454624</v>
      </c>
      <c r="G30" s="476" t="s">
        <v>332</v>
      </c>
      <c r="H30" s="476"/>
      <c r="I30" s="476"/>
      <c r="J30" s="488"/>
    </row>
    <row r="31" spans="2:10" s="39" customFormat="1" ht="16.5" customHeight="1" thickBot="1">
      <c r="B31" s="471"/>
      <c r="C31" s="352" t="s">
        <v>69</v>
      </c>
      <c r="D31" s="352"/>
      <c r="E31" s="352"/>
      <c r="F31" s="294">
        <v>285875</v>
      </c>
      <c r="G31" s="352" t="s">
        <v>203</v>
      </c>
      <c r="H31" s="352"/>
      <c r="I31" s="352"/>
      <c r="J31" s="489"/>
    </row>
    <row r="32" spans="2:10" s="39" customFormat="1" ht="16.5" customHeight="1" thickBot="1">
      <c r="B32" s="467" t="s">
        <v>70</v>
      </c>
      <c r="C32" s="467"/>
      <c r="D32" s="467"/>
      <c r="E32" s="468"/>
      <c r="F32" s="301">
        <f>SUM(F29:F31)</f>
        <v>458900443</v>
      </c>
      <c r="G32" s="497" t="s">
        <v>204</v>
      </c>
      <c r="H32" s="498"/>
      <c r="I32" s="498"/>
      <c r="J32" s="498"/>
    </row>
    <row r="33" spans="2:9" ht="12.95" customHeight="1">
      <c r="B33" s="54"/>
      <c r="C33" s="54"/>
      <c r="D33" s="54"/>
      <c r="E33" s="54"/>
      <c r="F33" s="55"/>
      <c r="G33" s="52"/>
      <c r="H33" s="52"/>
    </row>
    <row r="34" spans="2:9">
      <c r="F34" s="27"/>
    </row>
    <row r="35" spans="2:9">
      <c r="F35" s="27"/>
      <c r="I35" s="27"/>
    </row>
  </sheetData>
  <mergeCells count="60">
    <mergeCell ref="F24:F25"/>
    <mergeCell ref="F22:F23"/>
    <mergeCell ref="G32:J32"/>
    <mergeCell ref="J9:J25"/>
    <mergeCell ref="G26:J26"/>
    <mergeCell ref="G27:J27"/>
    <mergeCell ref="G31:I31"/>
    <mergeCell ref="I9:I10"/>
    <mergeCell ref="I11:I12"/>
    <mergeCell ref="I13:I18"/>
    <mergeCell ref="G28:H28"/>
    <mergeCell ref="G29:H29"/>
    <mergeCell ref="G30:I30"/>
    <mergeCell ref="G5:J5"/>
    <mergeCell ref="G6:J8"/>
    <mergeCell ref="A3:J3"/>
    <mergeCell ref="A2:J2"/>
    <mergeCell ref="I28:I29"/>
    <mergeCell ref="J28:J31"/>
    <mergeCell ref="B5:D5"/>
    <mergeCell ref="G19:H19"/>
    <mergeCell ref="G20:H20"/>
    <mergeCell ref="G21:H21"/>
    <mergeCell ref="I19:I25"/>
    <mergeCell ref="C11:C12"/>
    <mergeCell ref="G24:H25"/>
    <mergeCell ref="D22:E23"/>
    <mergeCell ref="D24:E25"/>
    <mergeCell ref="C19:C25"/>
    <mergeCell ref="B4:C4"/>
    <mergeCell ref="G22:H23"/>
    <mergeCell ref="H13:H15"/>
    <mergeCell ref="H16:H18"/>
    <mergeCell ref="B6:E8"/>
    <mergeCell ref="G9:H9"/>
    <mergeCell ref="G10:H10"/>
    <mergeCell ref="G11:H11"/>
    <mergeCell ref="G12:H12"/>
    <mergeCell ref="C9:C10"/>
    <mergeCell ref="D9:E9"/>
    <mergeCell ref="D10:E10"/>
    <mergeCell ref="D11:E11"/>
    <mergeCell ref="D12:E12"/>
    <mergeCell ref="F7:F8"/>
    <mergeCell ref="B9:B25"/>
    <mergeCell ref="B32:E32"/>
    <mergeCell ref="B28:B31"/>
    <mergeCell ref="C28:C29"/>
    <mergeCell ref="B27:E27"/>
    <mergeCell ref="D13:D15"/>
    <mergeCell ref="B26:E26"/>
    <mergeCell ref="C30:E30"/>
    <mergeCell ref="C31:E31"/>
    <mergeCell ref="C13:C18"/>
    <mergeCell ref="D29:E29"/>
    <mergeCell ref="D20:E20"/>
    <mergeCell ref="D21:E21"/>
    <mergeCell ref="D16:D18"/>
    <mergeCell ref="D19:E19"/>
    <mergeCell ref="D28:E28"/>
  </mergeCells>
  <printOptions horizontalCentered="1" verticalCentered="1"/>
  <pageMargins left="0" right="0" top="0" bottom="0" header="1" footer="0.31496062992126"/>
  <pageSetup orientation="landscape" r:id="rId1"/>
  <headerFooter>
    <oddFooter xml:space="preserve">&amp;C15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topLeftCell="A4" workbookViewId="0">
      <selection sqref="A1:I24"/>
    </sheetView>
  </sheetViews>
  <sheetFormatPr defaultRowHeight="12.75"/>
  <cols>
    <col min="1" max="1" width="8" customWidth="1"/>
    <col min="2" max="2" width="7.7109375" customWidth="1"/>
    <col min="3" max="3" width="11.5703125" customWidth="1"/>
    <col min="4" max="4" width="15.140625" customWidth="1"/>
    <col min="5" max="5" width="15.5703125" customWidth="1"/>
    <col min="6" max="6" width="8.85546875" customWidth="1"/>
    <col min="8" max="8" width="16.28515625" customWidth="1"/>
    <col min="9" max="9" width="11.42578125" customWidth="1"/>
    <col min="10" max="10" width="10.28515625" customWidth="1"/>
    <col min="11" max="11" width="12.7109375" customWidth="1"/>
  </cols>
  <sheetData>
    <row r="1" spans="1:12" ht="21.75" customHeight="1">
      <c r="A1" s="506" t="s">
        <v>487</v>
      </c>
      <c r="B1" s="506"/>
      <c r="C1" s="506"/>
      <c r="D1" s="506"/>
      <c r="E1" s="506"/>
      <c r="F1" s="506"/>
      <c r="G1" s="506"/>
      <c r="H1" s="506"/>
      <c r="I1" s="506"/>
      <c r="J1" s="120"/>
    </row>
    <row r="2" spans="1:12" ht="33" customHeight="1">
      <c r="A2" s="505" t="s">
        <v>488</v>
      </c>
      <c r="B2" s="505"/>
      <c r="C2" s="505"/>
      <c r="D2" s="505"/>
      <c r="E2" s="505"/>
      <c r="F2" s="505"/>
      <c r="G2" s="505"/>
      <c r="H2" s="505"/>
      <c r="I2" s="505"/>
      <c r="J2" s="130"/>
    </row>
    <row r="3" spans="1:12" ht="9.75" customHeight="1">
      <c r="A3" s="188"/>
      <c r="B3" s="188"/>
      <c r="C3" s="188"/>
      <c r="D3" s="188"/>
      <c r="E3" s="188"/>
      <c r="F3" s="188"/>
      <c r="G3" s="188"/>
      <c r="H3" s="188"/>
      <c r="I3" s="188"/>
      <c r="J3" s="130"/>
    </row>
    <row r="4" spans="1:12" ht="16.5" customHeight="1">
      <c r="A4" s="481" t="s">
        <v>142</v>
      </c>
      <c r="B4" s="481"/>
      <c r="C4" s="21"/>
      <c r="D4" s="21"/>
      <c r="E4" s="21"/>
      <c r="F4" s="189"/>
      <c r="G4" s="189"/>
      <c r="H4" s="508" t="s">
        <v>214</v>
      </c>
      <c r="I4" s="508"/>
    </row>
    <row r="5" spans="1:12" ht="15.75" customHeight="1">
      <c r="A5" s="190" t="s">
        <v>362</v>
      </c>
      <c r="B5" s="190"/>
      <c r="C5" s="21"/>
      <c r="D5" s="21"/>
      <c r="E5" s="21"/>
      <c r="F5" s="189"/>
      <c r="G5" s="189"/>
      <c r="H5" s="513" t="s">
        <v>215</v>
      </c>
      <c r="I5" s="513"/>
      <c r="K5" s="262"/>
    </row>
    <row r="6" spans="1:12" ht="15.75" customHeight="1">
      <c r="A6" s="349" t="s">
        <v>1</v>
      </c>
      <c r="B6" s="349"/>
      <c r="C6" s="349"/>
      <c r="D6" s="353" t="s">
        <v>391</v>
      </c>
      <c r="E6" s="342"/>
      <c r="F6" s="353" t="s">
        <v>175</v>
      </c>
      <c r="G6" s="349"/>
      <c r="H6" s="349"/>
      <c r="I6" s="349"/>
      <c r="K6" s="28"/>
    </row>
    <row r="7" spans="1:12" ht="13.5" customHeight="1">
      <c r="A7" s="350"/>
      <c r="B7" s="350"/>
      <c r="C7" s="350"/>
      <c r="D7" s="357" t="s">
        <v>392</v>
      </c>
      <c r="E7" s="332"/>
      <c r="F7" s="355"/>
      <c r="G7" s="350"/>
      <c r="H7" s="350"/>
      <c r="I7" s="350"/>
    </row>
    <row r="8" spans="1:12" ht="14.25" customHeight="1">
      <c r="A8" s="350"/>
      <c r="B8" s="350"/>
      <c r="C8" s="350"/>
      <c r="D8" s="29" t="s">
        <v>369</v>
      </c>
      <c r="E8" s="29" t="s">
        <v>370</v>
      </c>
      <c r="F8" s="355"/>
      <c r="G8" s="350"/>
      <c r="H8" s="350"/>
      <c r="I8" s="350"/>
    </row>
    <row r="9" spans="1:12" ht="30" customHeight="1">
      <c r="A9" s="350"/>
      <c r="B9" s="350"/>
      <c r="C9" s="350"/>
      <c r="D9" s="42" t="s">
        <v>371</v>
      </c>
      <c r="E9" s="42" t="s">
        <v>375</v>
      </c>
      <c r="F9" s="355"/>
      <c r="G9" s="350"/>
      <c r="H9" s="350"/>
      <c r="I9" s="350"/>
    </row>
    <row r="10" spans="1:12" ht="15.75" customHeight="1">
      <c r="A10" s="483" t="s">
        <v>54</v>
      </c>
      <c r="B10" s="478" t="s">
        <v>71</v>
      </c>
      <c r="C10" s="478"/>
      <c r="D10" s="300">
        <v>918</v>
      </c>
      <c r="E10" s="300">
        <v>432</v>
      </c>
      <c r="F10" s="478" t="s">
        <v>208</v>
      </c>
      <c r="G10" s="478"/>
      <c r="H10" s="478"/>
      <c r="I10" s="487" t="s">
        <v>199</v>
      </c>
      <c r="K10" s="27"/>
      <c r="L10" s="27"/>
    </row>
    <row r="11" spans="1:12" ht="18" customHeight="1">
      <c r="A11" s="484"/>
      <c r="B11" s="478" t="s">
        <v>72</v>
      </c>
      <c r="C11" s="478"/>
      <c r="D11" s="294">
        <v>3005</v>
      </c>
      <c r="E11" s="294">
        <v>1414</v>
      </c>
      <c r="F11" s="476" t="s">
        <v>311</v>
      </c>
      <c r="G11" s="476"/>
      <c r="H11" s="476"/>
      <c r="I11" s="488"/>
      <c r="K11" s="27"/>
      <c r="L11" s="27"/>
    </row>
    <row r="12" spans="1:12" ht="16.5" customHeight="1">
      <c r="A12" s="484"/>
      <c r="B12" s="472" t="s">
        <v>73</v>
      </c>
      <c r="C12" s="32" t="s">
        <v>139</v>
      </c>
      <c r="D12" s="294">
        <v>165</v>
      </c>
      <c r="E12" s="294">
        <v>78</v>
      </c>
      <c r="F12" s="152" t="s">
        <v>193</v>
      </c>
      <c r="G12" s="478" t="s">
        <v>209</v>
      </c>
      <c r="H12" s="478"/>
      <c r="I12" s="488"/>
      <c r="K12" s="27"/>
      <c r="L12" s="27"/>
    </row>
    <row r="13" spans="1:12" ht="15" customHeight="1">
      <c r="A13" s="484"/>
      <c r="B13" s="493"/>
      <c r="C13" s="32" t="s">
        <v>140</v>
      </c>
      <c r="D13" s="294">
        <v>2</v>
      </c>
      <c r="E13" s="294">
        <v>1</v>
      </c>
      <c r="F13" s="152" t="s">
        <v>194</v>
      </c>
      <c r="G13" s="478"/>
      <c r="H13" s="478"/>
      <c r="I13" s="488"/>
      <c r="K13" s="27"/>
      <c r="L13" s="27"/>
    </row>
    <row r="14" spans="1:12" ht="15.75" customHeight="1">
      <c r="A14" s="484"/>
      <c r="B14" s="473"/>
      <c r="C14" s="32" t="s">
        <v>325</v>
      </c>
      <c r="D14" s="294">
        <v>167</v>
      </c>
      <c r="E14" s="294">
        <v>79</v>
      </c>
      <c r="F14" s="152" t="s">
        <v>176</v>
      </c>
      <c r="G14" s="478"/>
      <c r="H14" s="478"/>
      <c r="I14" s="488"/>
      <c r="K14" s="27"/>
    </row>
    <row r="15" spans="1:12" ht="16.5" customHeight="1">
      <c r="A15" s="484"/>
      <c r="B15" s="478" t="s">
        <v>74</v>
      </c>
      <c r="C15" s="478"/>
      <c r="D15" s="294">
        <v>25</v>
      </c>
      <c r="E15" s="294">
        <v>12</v>
      </c>
      <c r="F15" s="478" t="s">
        <v>210</v>
      </c>
      <c r="G15" s="478"/>
      <c r="H15" s="478"/>
      <c r="I15" s="488"/>
      <c r="K15" s="27"/>
      <c r="L15" s="27"/>
    </row>
    <row r="16" spans="1:12" ht="16.5" customHeight="1">
      <c r="A16" s="484"/>
      <c r="B16" s="478" t="s">
        <v>75</v>
      </c>
      <c r="C16" s="478"/>
      <c r="D16" s="294">
        <v>22</v>
      </c>
      <c r="E16" s="294">
        <v>10</v>
      </c>
      <c r="F16" s="478" t="s">
        <v>211</v>
      </c>
      <c r="G16" s="478"/>
      <c r="H16" s="478"/>
      <c r="I16" s="488"/>
      <c r="K16" s="27"/>
      <c r="L16" s="27"/>
    </row>
    <row r="17" spans="1:12" ht="17.25" customHeight="1">
      <c r="A17" s="484"/>
      <c r="B17" s="478" t="s">
        <v>62</v>
      </c>
      <c r="C17" s="478"/>
      <c r="D17" s="294">
        <v>233</v>
      </c>
      <c r="E17" s="294">
        <v>110</v>
      </c>
      <c r="F17" s="479" t="s">
        <v>186</v>
      </c>
      <c r="G17" s="511"/>
      <c r="H17" s="480"/>
      <c r="I17" s="488"/>
      <c r="K17" s="27"/>
      <c r="L17" s="27"/>
    </row>
    <row r="18" spans="1:12" ht="15.75" customHeight="1">
      <c r="A18" s="484"/>
      <c r="B18" s="478" t="s">
        <v>76</v>
      </c>
      <c r="C18" s="478"/>
      <c r="D18" s="294">
        <v>219</v>
      </c>
      <c r="E18" s="294">
        <v>103</v>
      </c>
      <c r="F18" s="479" t="s">
        <v>187</v>
      </c>
      <c r="G18" s="511"/>
      <c r="H18" s="480"/>
      <c r="I18" s="488"/>
      <c r="K18" s="27"/>
    </row>
    <row r="19" spans="1:12" ht="16.5" customHeight="1" thickBot="1">
      <c r="A19" s="485"/>
      <c r="B19" s="352" t="s">
        <v>63</v>
      </c>
      <c r="C19" s="352"/>
      <c r="D19" s="302">
        <v>59</v>
      </c>
      <c r="E19" s="302">
        <v>28</v>
      </c>
      <c r="F19" s="353" t="s">
        <v>188</v>
      </c>
      <c r="G19" s="349"/>
      <c r="H19" s="342"/>
      <c r="I19" s="489"/>
      <c r="K19" s="27"/>
    </row>
    <row r="20" spans="1:12" ht="16.5" customHeight="1" thickBot="1">
      <c r="A20" s="467" t="s">
        <v>64</v>
      </c>
      <c r="B20" s="467"/>
      <c r="C20" s="468"/>
      <c r="D20" s="301">
        <f>D10+D11+D14+D15+D16+D17+D18+D19</f>
        <v>4648</v>
      </c>
      <c r="E20" s="301">
        <f>E10+E11+E14+E15+E16+E17+E18+E19</f>
        <v>2188</v>
      </c>
      <c r="F20" s="497" t="s">
        <v>212</v>
      </c>
      <c r="G20" s="498"/>
      <c r="H20" s="498"/>
      <c r="I20" s="498"/>
      <c r="K20" s="27"/>
    </row>
    <row r="21" spans="1:12" ht="17.25" customHeight="1">
      <c r="A21" s="507" t="s">
        <v>66</v>
      </c>
      <c r="B21" s="356" t="s">
        <v>77</v>
      </c>
      <c r="C21" s="356"/>
      <c r="D21" s="294">
        <v>5614</v>
      </c>
      <c r="E21" s="294">
        <v>2642</v>
      </c>
      <c r="F21" s="512" t="s">
        <v>213</v>
      </c>
      <c r="G21" s="512"/>
      <c r="H21" s="512"/>
      <c r="I21" s="510" t="s">
        <v>200</v>
      </c>
      <c r="K21" s="27"/>
    </row>
    <row r="22" spans="1:12" ht="16.5" customHeight="1">
      <c r="A22" s="470"/>
      <c r="B22" s="478" t="s">
        <v>68</v>
      </c>
      <c r="C22" s="478"/>
      <c r="D22" s="294">
        <v>43</v>
      </c>
      <c r="E22" s="294">
        <v>20</v>
      </c>
      <c r="F22" s="478" t="s">
        <v>202</v>
      </c>
      <c r="G22" s="478"/>
      <c r="H22" s="478"/>
      <c r="I22" s="488"/>
      <c r="K22" s="27"/>
      <c r="L22" s="27"/>
    </row>
    <row r="23" spans="1:12" ht="15.75" customHeight="1" thickBot="1">
      <c r="A23" s="471"/>
      <c r="B23" s="352" t="s">
        <v>78</v>
      </c>
      <c r="C23" s="352"/>
      <c r="D23" s="302">
        <v>3</v>
      </c>
      <c r="E23" s="302">
        <v>2</v>
      </c>
      <c r="F23" s="353" t="s">
        <v>203</v>
      </c>
      <c r="G23" s="349"/>
      <c r="H23" s="342"/>
      <c r="I23" s="489"/>
      <c r="K23" s="27"/>
      <c r="L23" s="27"/>
    </row>
    <row r="24" spans="1:12" ht="18" customHeight="1" thickBot="1">
      <c r="A24" s="467" t="s">
        <v>70</v>
      </c>
      <c r="B24" s="467"/>
      <c r="C24" s="468"/>
      <c r="D24" s="301">
        <f>SUM(D21:D23)</f>
        <v>5660</v>
      </c>
      <c r="E24" s="301">
        <f>SUM(E21:E23)</f>
        <v>2664</v>
      </c>
      <c r="F24" s="497" t="s">
        <v>204</v>
      </c>
      <c r="G24" s="498"/>
      <c r="H24" s="498"/>
      <c r="I24" s="498"/>
      <c r="K24" s="27"/>
      <c r="L24" s="27"/>
    </row>
    <row r="25" spans="1:12" ht="12.75" customHeight="1">
      <c r="A25" s="509"/>
      <c r="B25" s="509"/>
      <c r="C25" s="509"/>
      <c r="D25" s="509"/>
      <c r="E25" s="509"/>
      <c r="F25" s="509"/>
      <c r="G25" s="509"/>
      <c r="H25" s="509"/>
      <c r="I25" s="57"/>
    </row>
    <row r="26" spans="1:12" ht="13.5" customHeight="1">
      <c r="I26" s="58"/>
    </row>
    <row r="27" spans="1:12">
      <c r="E27" s="27"/>
      <c r="F27" s="20"/>
    </row>
  </sheetData>
  <mergeCells count="40">
    <mergeCell ref="H5:I5"/>
    <mergeCell ref="F23:H23"/>
    <mergeCell ref="A6:C9"/>
    <mergeCell ref="F6:I9"/>
    <mergeCell ref="I10:I19"/>
    <mergeCell ref="F22:H22"/>
    <mergeCell ref="G12:H14"/>
    <mergeCell ref="F19:H19"/>
    <mergeCell ref="F16:H16"/>
    <mergeCell ref="F17:H17"/>
    <mergeCell ref="F10:H10"/>
    <mergeCell ref="F11:H11"/>
    <mergeCell ref="B22:C22"/>
    <mergeCell ref="D6:E6"/>
    <mergeCell ref="D7:E7"/>
    <mergeCell ref="A25:H25"/>
    <mergeCell ref="I21:I23"/>
    <mergeCell ref="F20:I20"/>
    <mergeCell ref="F24:I24"/>
    <mergeCell ref="B15:C15"/>
    <mergeCell ref="B16:C16"/>
    <mergeCell ref="B17:C17"/>
    <mergeCell ref="F18:H18"/>
    <mergeCell ref="F21:H21"/>
    <mergeCell ref="A2:I2"/>
    <mergeCell ref="A1:I1"/>
    <mergeCell ref="A24:C24"/>
    <mergeCell ref="B18:C18"/>
    <mergeCell ref="B19:C19"/>
    <mergeCell ref="A20:C20"/>
    <mergeCell ref="A21:A23"/>
    <mergeCell ref="B21:C21"/>
    <mergeCell ref="B23:C23"/>
    <mergeCell ref="F15:H15"/>
    <mergeCell ref="A10:A19"/>
    <mergeCell ref="B10:C10"/>
    <mergeCell ref="B11:C11"/>
    <mergeCell ref="B12:B14"/>
    <mergeCell ref="A4:B4"/>
    <mergeCell ref="H4:I4"/>
  </mergeCells>
  <printOptions horizontalCentered="1" verticalCentered="1"/>
  <pageMargins left="0.75" right="0.75" top="1" bottom="1.5" header="0.5" footer="0.5"/>
  <pageSetup orientation="landscape" r:id="rId1"/>
  <headerFooter>
    <oddFooter>&amp;C16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rightToLeft="1" topLeftCell="A7" zoomScaleNormal="100" workbookViewId="0">
      <selection activeCell="E27" sqref="E27"/>
    </sheetView>
  </sheetViews>
  <sheetFormatPr defaultRowHeight="12.75"/>
  <cols>
    <col min="1" max="1" width="11.5703125" customWidth="1"/>
    <col min="2" max="2" width="14.85546875" customWidth="1"/>
    <col min="3" max="3" width="16.5703125" customWidth="1"/>
    <col min="4" max="4" width="15.28515625" customWidth="1"/>
    <col min="5" max="5" width="18.42578125" customWidth="1"/>
    <col min="6" max="6" width="13.42578125" customWidth="1"/>
    <col min="7" max="7" width="14.85546875" customWidth="1"/>
    <col min="8" max="8" width="18.28515625" customWidth="1"/>
    <col min="9" max="9" width="11.140625" customWidth="1"/>
    <col min="10" max="10" width="16.7109375" customWidth="1"/>
    <col min="11" max="11" width="14.28515625" customWidth="1"/>
  </cols>
  <sheetData>
    <row r="1" spans="1:11">
      <c r="A1" s="431" t="s">
        <v>489</v>
      </c>
      <c r="B1" s="431"/>
      <c r="C1" s="431"/>
      <c r="D1" s="431"/>
      <c r="E1" s="431"/>
      <c r="F1" s="431"/>
      <c r="G1" s="431"/>
      <c r="H1" s="431"/>
    </row>
    <row r="2" spans="1:11" ht="30.75" customHeight="1">
      <c r="A2" s="431"/>
      <c r="B2" s="431"/>
      <c r="C2" s="431"/>
      <c r="D2" s="431"/>
      <c r="E2" s="431"/>
      <c r="F2" s="431"/>
      <c r="G2" s="431"/>
      <c r="H2" s="431"/>
      <c r="I2" s="257"/>
      <c r="J2" s="246"/>
    </row>
    <row r="3" spans="1:11" ht="27.75" customHeight="1">
      <c r="A3" s="514" t="s">
        <v>490</v>
      </c>
      <c r="B3" s="514"/>
      <c r="C3" s="514"/>
      <c r="D3" s="514"/>
      <c r="E3" s="514"/>
      <c r="F3" s="514"/>
      <c r="G3" s="514"/>
      <c r="H3" s="514"/>
      <c r="I3" s="249"/>
      <c r="J3" s="191"/>
    </row>
    <row r="4" spans="1:11" ht="18" customHeight="1">
      <c r="A4" s="514"/>
      <c r="B4" s="514"/>
      <c r="C4" s="514"/>
      <c r="D4" s="514"/>
      <c r="E4" s="514"/>
      <c r="F4" s="514"/>
      <c r="G4" s="514"/>
      <c r="H4" s="514"/>
      <c r="I4" s="249"/>
      <c r="J4" s="191"/>
    </row>
    <row r="5" spans="1:11" ht="20.25" customHeight="1">
      <c r="A5" s="192" t="s">
        <v>418</v>
      </c>
      <c r="B5" s="191"/>
      <c r="C5" s="191"/>
      <c r="D5" s="191"/>
      <c r="E5" s="22"/>
      <c r="F5" s="191"/>
      <c r="G5" s="22"/>
      <c r="H5" s="193" t="s">
        <v>394</v>
      </c>
      <c r="I5" s="191"/>
      <c r="J5" s="191"/>
    </row>
    <row r="6" spans="1:11" ht="16.5" customHeight="1">
      <c r="A6" s="524" t="s">
        <v>14</v>
      </c>
      <c r="B6" s="517" t="s">
        <v>79</v>
      </c>
      <c r="C6" s="517" t="s">
        <v>49</v>
      </c>
      <c r="D6" s="517" t="s">
        <v>50</v>
      </c>
      <c r="E6" s="517" t="s">
        <v>51</v>
      </c>
      <c r="F6" s="517" t="s">
        <v>52</v>
      </c>
      <c r="G6" s="517" t="s">
        <v>53</v>
      </c>
      <c r="H6" s="521" t="s">
        <v>216</v>
      </c>
      <c r="I6" s="131"/>
      <c r="J6" s="131"/>
    </row>
    <row r="7" spans="1:11" ht="24" customHeight="1">
      <c r="A7" s="525"/>
      <c r="B7" s="518"/>
      <c r="C7" s="518"/>
      <c r="D7" s="518"/>
      <c r="E7" s="518"/>
      <c r="F7" s="518"/>
      <c r="G7" s="518"/>
      <c r="H7" s="522"/>
      <c r="I7" s="131"/>
      <c r="J7" s="131"/>
    </row>
    <row r="8" spans="1:11" ht="16.5" customHeight="1">
      <c r="A8" s="525"/>
      <c r="B8" s="515" t="s">
        <v>180</v>
      </c>
      <c r="C8" s="528" t="s">
        <v>323</v>
      </c>
      <c r="D8" s="515" t="s">
        <v>307</v>
      </c>
      <c r="E8" s="519" t="s">
        <v>177</v>
      </c>
      <c r="F8" s="519" t="s">
        <v>181</v>
      </c>
      <c r="G8" s="515" t="s">
        <v>308</v>
      </c>
      <c r="H8" s="522"/>
      <c r="I8" s="131"/>
      <c r="J8" s="131"/>
    </row>
    <row r="9" spans="1:11" ht="16.5" customHeight="1">
      <c r="A9" s="525"/>
      <c r="B9" s="515"/>
      <c r="C9" s="528"/>
      <c r="D9" s="515"/>
      <c r="E9" s="519"/>
      <c r="F9" s="519"/>
      <c r="G9" s="515"/>
      <c r="H9" s="522"/>
      <c r="I9" s="131"/>
      <c r="J9" s="131"/>
      <c r="K9" s="28"/>
    </row>
    <row r="10" spans="1:11" ht="16.5" customHeight="1">
      <c r="A10" s="525"/>
      <c r="B10" s="515"/>
      <c r="C10" s="528"/>
      <c r="D10" s="515"/>
      <c r="E10" s="519"/>
      <c r="F10" s="519"/>
      <c r="G10" s="515"/>
      <c r="H10" s="522"/>
      <c r="I10" s="131"/>
      <c r="J10" s="131"/>
    </row>
    <row r="11" spans="1:11" ht="16.5" customHeight="1">
      <c r="A11" s="526"/>
      <c r="B11" s="516"/>
      <c r="C11" s="529"/>
      <c r="D11" s="516"/>
      <c r="E11" s="520"/>
      <c r="F11" s="520"/>
      <c r="G11" s="516"/>
      <c r="H11" s="523"/>
      <c r="I11" s="131"/>
      <c r="J11" s="131"/>
    </row>
    <row r="12" spans="1:11" ht="16.5" customHeight="1">
      <c r="A12" s="245" t="s">
        <v>412</v>
      </c>
      <c r="B12" s="307">
        <v>6</v>
      </c>
      <c r="C12" s="308">
        <v>1</v>
      </c>
      <c r="D12" s="294">
        <v>345</v>
      </c>
      <c r="E12" s="294">
        <v>1696</v>
      </c>
      <c r="F12" s="294">
        <v>585</v>
      </c>
      <c r="G12" s="294">
        <v>934574</v>
      </c>
      <c r="H12" s="271" t="s">
        <v>415</v>
      </c>
      <c r="I12" s="247"/>
      <c r="J12" s="247"/>
    </row>
    <row r="13" spans="1:11" ht="21.75" customHeight="1">
      <c r="A13" s="104" t="s">
        <v>16</v>
      </c>
      <c r="B13" s="307">
        <v>33</v>
      </c>
      <c r="C13" s="307">
        <v>1</v>
      </c>
      <c r="D13" s="294">
        <v>606</v>
      </c>
      <c r="E13" s="294">
        <v>1732</v>
      </c>
      <c r="F13" s="294">
        <v>1050</v>
      </c>
      <c r="G13" s="294">
        <v>2688615</v>
      </c>
      <c r="H13" s="272" t="s">
        <v>217</v>
      </c>
      <c r="I13" s="247"/>
      <c r="J13" s="247"/>
      <c r="K13" s="27"/>
    </row>
    <row r="14" spans="1:11" ht="21.75" customHeight="1">
      <c r="A14" s="104" t="s">
        <v>414</v>
      </c>
      <c r="B14" s="307">
        <v>11</v>
      </c>
      <c r="C14" s="307">
        <v>1</v>
      </c>
      <c r="D14" s="294">
        <v>107</v>
      </c>
      <c r="E14" s="294">
        <v>2105</v>
      </c>
      <c r="F14" s="294">
        <v>225</v>
      </c>
      <c r="G14" s="294">
        <v>280658</v>
      </c>
      <c r="H14" s="273" t="s">
        <v>416</v>
      </c>
      <c r="I14" s="247"/>
      <c r="J14" s="247"/>
      <c r="K14" s="27"/>
    </row>
    <row r="15" spans="1:11" ht="21.75" customHeight="1">
      <c r="A15" s="104" t="s">
        <v>17</v>
      </c>
      <c r="B15" s="307">
        <v>30</v>
      </c>
      <c r="C15" s="307">
        <v>1</v>
      </c>
      <c r="D15" s="294">
        <v>747</v>
      </c>
      <c r="E15" s="294">
        <v>2136</v>
      </c>
      <c r="F15" s="294">
        <v>1595</v>
      </c>
      <c r="G15" s="294">
        <v>3368955</v>
      </c>
      <c r="H15" s="274" t="s">
        <v>218</v>
      </c>
      <c r="I15" s="247"/>
      <c r="J15" s="247"/>
      <c r="K15" s="27"/>
    </row>
    <row r="16" spans="1:11" ht="21.75" customHeight="1">
      <c r="A16" s="104" t="s">
        <v>18</v>
      </c>
      <c r="B16" s="307">
        <v>7</v>
      </c>
      <c r="C16" s="307">
        <v>1</v>
      </c>
      <c r="D16" s="294">
        <v>322</v>
      </c>
      <c r="E16" s="294">
        <v>2107</v>
      </c>
      <c r="F16" s="294">
        <v>678</v>
      </c>
      <c r="G16" s="294">
        <v>1113914</v>
      </c>
      <c r="H16" s="275" t="s">
        <v>219</v>
      </c>
      <c r="I16" s="247"/>
      <c r="J16" s="247"/>
      <c r="K16" s="27"/>
    </row>
    <row r="17" spans="1:11" ht="21.75" customHeight="1">
      <c r="A17" s="104" t="s">
        <v>19</v>
      </c>
      <c r="B17" s="309">
        <v>5</v>
      </c>
      <c r="C17" s="307">
        <v>1</v>
      </c>
      <c r="D17" s="294">
        <v>243</v>
      </c>
      <c r="E17" s="294">
        <v>1810</v>
      </c>
      <c r="F17" s="294">
        <v>440</v>
      </c>
      <c r="G17" s="294">
        <v>689950</v>
      </c>
      <c r="H17" s="272" t="s">
        <v>170</v>
      </c>
      <c r="I17" s="247"/>
      <c r="J17" s="247"/>
      <c r="K17" s="27"/>
    </row>
    <row r="18" spans="1:11" ht="21.75" customHeight="1">
      <c r="A18" s="105" t="s">
        <v>20</v>
      </c>
      <c r="B18" s="309">
        <v>17</v>
      </c>
      <c r="C18" s="307">
        <v>1</v>
      </c>
      <c r="D18" s="294">
        <v>1114</v>
      </c>
      <c r="E18" s="294">
        <v>2785</v>
      </c>
      <c r="F18" s="294">
        <v>3102</v>
      </c>
      <c r="G18" s="294">
        <v>3888681</v>
      </c>
      <c r="H18" s="272" t="s">
        <v>173</v>
      </c>
      <c r="I18" s="247"/>
      <c r="J18" s="247"/>
      <c r="K18" s="27"/>
    </row>
    <row r="19" spans="1:11" ht="21.75" customHeight="1">
      <c r="A19" s="105" t="s">
        <v>364</v>
      </c>
      <c r="B19" s="309">
        <v>47</v>
      </c>
      <c r="C19" s="307">
        <v>1</v>
      </c>
      <c r="D19" s="294">
        <v>1035</v>
      </c>
      <c r="E19" s="294">
        <v>1793</v>
      </c>
      <c r="F19" s="294">
        <v>1856</v>
      </c>
      <c r="G19" s="294">
        <v>3243592</v>
      </c>
      <c r="H19" s="274" t="s">
        <v>398</v>
      </c>
      <c r="I19" s="247"/>
      <c r="J19" s="247"/>
      <c r="K19" s="27"/>
    </row>
    <row r="20" spans="1:11" ht="21.75" customHeight="1">
      <c r="A20" s="105" t="s">
        <v>21</v>
      </c>
      <c r="B20" s="309">
        <v>1</v>
      </c>
      <c r="C20" s="307">
        <v>1</v>
      </c>
      <c r="D20" s="294">
        <v>28</v>
      </c>
      <c r="E20" s="294">
        <v>2450</v>
      </c>
      <c r="F20" s="294">
        <v>69</v>
      </c>
      <c r="G20" s="294">
        <v>216090</v>
      </c>
      <c r="H20" s="275" t="s">
        <v>400</v>
      </c>
      <c r="I20" s="247"/>
      <c r="J20" s="247"/>
      <c r="K20" s="27"/>
    </row>
    <row r="21" spans="1:11" ht="21.75" customHeight="1">
      <c r="A21" s="104" t="s">
        <v>22</v>
      </c>
      <c r="B21" s="309">
        <v>1</v>
      </c>
      <c r="C21" s="307">
        <v>1</v>
      </c>
      <c r="D21" s="294">
        <v>50</v>
      </c>
      <c r="E21" s="294">
        <v>2500</v>
      </c>
      <c r="F21" s="294">
        <v>125</v>
      </c>
      <c r="G21" s="294">
        <v>247500</v>
      </c>
      <c r="H21" s="275" t="s">
        <v>403</v>
      </c>
      <c r="I21" s="247"/>
      <c r="J21" s="247"/>
      <c r="K21" s="27"/>
    </row>
    <row r="22" spans="1:11" ht="21.75" customHeight="1">
      <c r="A22" s="104" t="s">
        <v>23</v>
      </c>
      <c r="B22" s="309">
        <v>24</v>
      </c>
      <c r="C22" s="307">
        <v>1</v>
      </c>
      <c r="D22" s="294">
        <v>739</v>
      </c>
      <c r="E22" s="294">
        <v>1844</v>
      </c>
      <c r="F22" s="294">
        <v>1363</v>
      </c>
      <c r="G22" s="294">
        <v>3513283</v>
      </c>
      <c r="H22" s="305" t="s">
        <v>257</v>
      </c>
      <c r="I22" s="247"/>
      <c r="J22" s="247"/>
      <c r="K22" s="27"/>
    </row>
    <row r="23" spans="1:11" ht="21.75" customHeight="1">
      <c r="A23" s="104" t="s">
        <v>24</v>
      </c>
      <c r="B23" s="309">
        <v>19</v>
      </c>
      <c r="C23" s="307">
        <v>1</v>
      </c>
      <c r="D23" s="294">
        <v>198</v>
      </c>
      <c r="E23" s="294">
        <v>1855</v>
      </c>
      <c r="F23" s="294">
        <v>367</v>
      </c>
      <c r="G23" s="294">
        <v>596102</v>
      </c>
      <c r="H23" s="272" t="s">
        <v>171</v>
      </c>
      <c r="I23" s="247"/>
      <c r="J23" s="247"/>
      <c r="K23" s="27"/>
    </row>
    <row r="24" spans="1:11" ht="21.75" customHeight="1">
      <c r="A24" s="104" t="s">
        <v>26</v>
      </c>
      <c r="B24" s="309">
        <v>21</v>
      </c>
      <c r="C24" s="307">
        <v>1</v>
      </c>
      <c r="D24" s="294">
        <v>2559</v>
      </c>
      <c r="E24" s="294">
        <v>1814</v>
      </c>
      <c r="F24" s="294">
        <v>4642</v>
      </c>
      <c r="G24" s="294">
        <v>6731210</v>
      </c>
      <c r="H24" s="275" t="s">
        <v>172</v>
      </c>
      <c r="I24" s="247"/>
      <c r="J24" s="247"/>
      <c r="K24" s="27"/>
    </row>
    <row r="25" spans="1:11" ht="21.75" customHeight="1">
      <c r="A25" s="105" t="s">
        <v>2</v>
      </c>
      <c r="B25" s="309">
        <f>SUM(B12:B24)</f>
        <v>222</v>
      </c>
      <c r="C25" s="307">
        <v>1</v>
      </c>
      <c r="D25" s="294">
        <f>SUM(D12:D24)</f>
        <v>8093</v>
      </c>
      <c r="E25" s="294">
        <v>1989</v>
      </c>
      <c r="F25" s="294">
        <f>SUM(F12:F24)</f>
        <v>16097</v>
      </c>
      <c r="G25" s="294">
        <f>SUM(G12:G24)</f>
        <v>27513124</v>
      </c>
      <c r="H25" s="276" t="s">
        <v>147</v>
      </c>
      <c r="I25" s="247"/>
      <c r="J25" s="247"/>
      <c r="K25" s="27"/>
    </row>
    <row r="26" spans="1:11">
      <c r="A26" s="527" t="s">
        <v>406</v>
      </c>
      <c r="B26" s="527"/>
      <c r="C26" s="527"/>
      <c r="D26" s="527"/>
      <c r="K26" s="27"/>
    </row>
    <row r="27" spans="1:11">
      <c r="D27" s="27"/>
      <c r="E27" s="27"/>
    </row>
    <row r="29" spans="1:11" ht="15">
      <c r="B29" s="36"/>
      <c r="C29" s="36"/>
      <c r="D29" s="36"/>
      <c r="E29" s="143"/>
    </row>
  </sheetData>
  <mergeCells count="17">
    <mergeCell ref="A26:D26"/>
    <mergeCell ref="C8:C11"/>
    <mergeCell ref="B6:B7"/>
    <mergeCell ref="E6:E7"/>
    <mergeCell ref="D8:D11"/>
    <mergeCell ref="A3:H4"/>
    <mergeCell ref="A1:H2"/>
    <mergeCell ref="B8:B11"/>
    <mergeCell ref="F6:F7"/>
    <mergeCell ref="G8:G11"/>
    <mergeCell ref="F8:F11"/>
    <mergeCell ref="H6:H11"/>
    <mergeCell ref="G6:G7"/>
    <mergeCell ref="E8:E11"/>
    <mergeCell ref="A6:A11"/>
    <mergeCell ref="D6:D7"/>
    <mergeCell ref="C6:C7"/>
  </mergeCells>
  <printOptions horizontalCentered="1" verticalCentered="1"/>
  <pageMargins left="0" right="0" top="0.78740157480314998" bottom="0.53740157499999996" header="0.31496062992126" footer="6.4960630000000005E-2"/>
  <pageSetup orientation="landscape" r:id="rId1"/>
  <headerFooter>
    <oddFooter>&amp;C17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rightToLeft="1" topLeftCell="A10" workbookViewId="0">
      <selection activeCell="I24" sqref="I24"/>
    </sheetView>
  </sheetViews>
  <sheetFormatPr defaultRowHeight="12.75"/>
  <cols>
    <col min="1" max="1" width="3.7109375" customWidth="1"/>
    <col min="2" max="2" width="11.28515625" customWidth="1"/>
    <col min="3" max="3" width="12.5703125" customWidth="1"/>
    <col min="4" max="4" width="11" customWidth="1"/>
    <col min="5" max="5" width="11.7109375" customWidth="1"/>
    <col min="6" max="6" width="11.85546875" customWidth="1"/>
    <col min="7" max="7" width="14.140625" customWidth="1"/>
    <col min="8" max="8" width="16.5703125" customWidth="1"/>
    <col min="9" max="9" width="10.140625" customWidth="1"/>
  </cols>
  <sheetData>
    <row r="1" spans="2:9" ht="27" customHeight="1">
      <c r="B1" s="431" t="s">
        <v>491</v>
      </c>
      <c r="C1" s="431"/>
      <c r="D1" s="431"/>
      <c r="E1" s="431"/>
      <c r="F1" s="431"/>
      <c r="G1" s="431"/>
      <c r="H1" s="431"/>
      <c r="I1" s="28"/>
    </row>
    <row r="2" spans="2:9" ht="38.25" customHeight="1">
      <c r="B2" s="431" t="s">
        <v>492</v>
      </c>
      <c r="C2" s="431"/>
      <c r="D2" s="431"/>
      <c r="E2" s="431"/>
      <c r="F2" s="431"/>
      <c r="G2" s="431"/>
      <c r="H2" s="431"/>
    </row>
    <row r="3" spans="2:9" ht="18" customHeight="1">
      <c r="B3" s="539" t="s">
        <v>220</v>
      </c>
      <c r="C3" s="539"/>
      <c r="D3" s="59"/>
      <c r="E3" s="59"/>
      <c r="F3" s="59"/>
      <c r="G3" s="59"/>
      <c r="H3" s="86" t="s">
        <v>221</v>
      </c>
    </row>
    <row r="4" spans="2:9" ht="22.5" customHeight="1">
      <c r="B4" s="43" t="s">
        <v>226</v>
      </c>
      <c r="C4" s="147"/>
      <c r="D4" s="147"/>
      <c r="E4" s="147"/>
      <c r="F4" s="194"/>
      <c r="G4" s="540" t="s">
        <v>227</v>
      </c>
      <c r="H4" s="540"/>
    </row>
    <row r="5" spans="2:9" ht="29.25" customHeight="1">
      <c r="B5" s="381" t="s">
        <v>14</v>
      </c>
      <c r="C5" s="89" t="s">
        <v>79</v>
      </c>
      <c r="D5" s="530" t="s">
        <v>31</v>
      </c>
      <c r="E5" s="530"/>
      <c r="F5" s="530" t="s">
        <v>33</v>
      </c>
      <c r="G5" s="530"/>
      <c r="H5" s="531" t="s">
        <v>216</v>
      </c>
    </row>
    <row r="6" spans="2:9" ht="21" customHeight="1">
      <c r="B6" s="383"/>
      <c r="C6" s="536" t="s">
        <v>335</v>
      </c>
      <c r="D6" s="535" t="s">
        <v>313</v>
      </c>
      <c r="E6" s="535"/>
      <c r="F6" s="535" t="s">
        <v>312</v>
      </c>
      <c r="G6" s="535"/>
      <c r="H6" s="532"/>
    </row>
    <row r="7" spans="2:9" ht="19.5" customHeight="1">
      <c r="B7" s="383"/>
      <c r="C7" s="536"/>
      <c r="D7" s="90" t="s">
        <v>32</v>
      </c>
      <c r="E7" s="90" t="s">
        <v>30</v>
      </c>
      <c r="F7" s="90" t="s">
        <v>32</v>
      </c>
      <c r="G7" s="90" t="s">
        <v>30</v>
      </c>
      <c r="H7" s="532"/>
    </row>
    <row r="8" spans="2:9" ht="21" customHeight="1">
      <c r="B8" s="538"/>
      <c r="C8" s="537"/>
      <c r="D8" s="91" t="s">
        <v>222</v>
      </c>
      <c r="E8" s="91" t="s">
        <v>191</v>
      </c>
      <c r="F8" s="91" t="s">
        <v>223</v>
      </c>
      <c r="G8" s="91" t="s">
        <v>191</v>
      </c>
      <c r="H8" s="533"/>
    </row>
    <row r="9" spans="2:9" ht="21" customHeight="1">
      <c r="B9" s="225" t="s">
        <v>453</v>
      </c>
      <c r="C9" s="248">
        <v>6</v>
      </c>
      <c r="D9" s="294">
        <v>151679</v>
      </c>
      <c r="E9" s="294">
        <v>24361560</v>
      </c>
      <c r="F9" s="294">
        <v>0</v>
      </c>
      <c r="G9" s="294">
        <v>0</v>
      </c>
      <c r="H9" s="271" t="s">
        <v>456</v>
      </c>
    </row>
    <row r="10" spans="2:9" ht="21" customHeight="1">
      <c r="B10" s="226" t="s">
        <v>436</v>
      </c>
      <c r="C10" s="248">
        <v>55</v>
      </c>
      <c r="D10" s="294">
        <v>510175</v>
      </c>
      <c r="E10" s="294">
        <v>85013840</v>
      </c>
      <c r="F10" s="294">
        <v>0</v>
      </c>
      <c r="G10" s="294">
        <v>0</v>
      </c>
      <c r="H10" s="275" t="s">
        <v>167</v>
      </c>
    </row>
    <row r="11" spans="2:9" ht="21" customHeight="1">
      <c r="B11" s="226" t="s">
        <v>413</v>
      </c>
      <c r="C11" s="248">
        <v>14</v>
      </c>
      <c r="D11" s="294">
        <v>51804</v>
      </c>
      <c r="E11" s="294">
        <v>8133211</v>
      </c>
      <c r="F11" s="294">
        <v>0</v>
      </c>
      <c r="G11" s="294">
        <v>0</v>
      </c>
      <c r="H11" s="273" t="s">
        <v>417</v>
      </c>
    </row>
    <row r="12" spans="2:9" ht="21" customHeight="1">
      <c r="B12" s="226" t="s">
        <v>117</v>
      </c>
      <c r="C12" s="248">
        <v>45</v>
      </c>
      <c r="D12" s="294">
        <v>635260</v>
      </c>
      <c r="E12" s="294">
        <v>98896856</v>
      </c>
      <c r="F12" s="294">
        <v>0</v>
      </c>
      <c r="G12" s="294">
        <v>0</v>
      </c>
      <c r="H12" s="275" t="s">
        <v>168</v>
      </c>
    </row>
    <row r="13" spans="2:9" ht="18.75" customHeight="1">
      <c r="B13" s="226" t="s">
        <v>118</v>
      </c>
      <c r="C13" s="227">
        <v>13</v>
      </c>
      <c r="D13" s="294">
        <v>238565</v>
      </c>
      <c r="E13" s="294">
        <v>38892900</v>
      </c>
      <c r="F13" s="294">
        <v>0</v>
      </c>
      <c r="G13" s="294">
        <v>0</v>
      </c>
      <c r="H13" s="275" t="s">
        <v>169</v>
      </c>
    </row>
    <row r="14" spans="2:9" ht="18.75" customHeight="1">
      <c r="B14" s="226" t="s">
        <v>425</v>
      </c>
      <c r="C14" s="227">
        <v>12</v>
      </c>
      <c r="D14" s="294">
        <v>218282</v>
      </c>
      <c r="E14" s="294">
        <v>35717115</v>
      </c>
      <c r="F14" s="294">
        <v>432</v>
      </c>
      <c r="G14" s="294">
        <v>151200</v>
      </c>
      <c r="H14" s="275" t="s">
        <v>340</v>
      </c>
    </row>
    <row r="15" spans="2:9" ht="18.75" customHeight="1">
      <c r="B15" s="226" t="s">
        <v>338</v>
      </c>
      <c r="C15" s="227">
        <v>18</v>
      </c>
      <c r="D15" s="294">
        <v>480268</v>
      </c>
      <c r="E15" s="294">
        <v>82443338</v>
      </c>
      <c r="F15" s="294">
        <v>0</v>
      </c>
      <c r="G15" s="294">
        <v>0</v>
      </c>
      <c r="H15" s="275" t="s">
        <v>341</v>
      </c>
    </row>
    <row r="16" spans="2:9" ht="18.75" customHeight="1">
      <c r="B16" s="226" t="s">
        <v>438</v>
      </c>
      <c r="C16" s="227">
        <v>51</v>
      </c>
      <c r="D16" s="294">
        <v>716386</v>
      </c>
      <c r="E16" s="294">
        <v>116319278</v>
      </c>
      <c r="F16" s="294">
        <v>0</v>
      </c>
      <c r="G16" s="294">
        <v>0</v>
      </c>
      <c r="H16" s="275" t="s">
        <v>457</v>
      </c>
    </row>
    <row r="17" spans="2:8" ht="18.75" customHeight="1">
      <c r="B17" s="226" t="s">
        <v>339</v>
      </c>
      <c r="C17" s="227">
        <v>3</v>
      </c>
      <c r="D17" s="294">
        <v>28850</v>
      </c>
      <c r="E17" s="294">
        <v>4218000</v>
      </c>
      <c r="F17" s="294">
        <v>0</v>
      </c>
      <c r="G17" s="294">
        <v>0</v>
      </c>
      <c r="H17" s="275" t="s">
        <v>401</v>
      </c>
    </row>
    <row r="18" spans="2:8" ht="18.75" customHeight="1">
      <c r="B18" s="226" t="s">
        <v>516</v>
      </c>
      <c r="C18" s="227">
        <v>30</v>
      </c>
      <c r="D18" s="294">
        <v>632425</v>
      </c>
      <c r="E18" s="294">
        <v>109477000</v>
      </c>
      <c r="F18" s="294">
        <v>2800</v>
      </c>
      <c r="G18" s="294">
        <v>700000</v>
      </c>
      <c r="H18" s="275" t="s">
        <v>517</v>
      </c>
    </row>
    <row r="19" spans="2:8" ht="18.75" customHeight="1">
      <c r="B19" s="226" t="s">
        <v>439</v>
      </c>
      <c r="C19" s="310">
        <v>19</v>
      </c>
      <c r="D19" s="294">
        <v>105606</v>
      </c>
      <c r="E19" s="294">
        <v>17634540</v>
      </c>
      <c r="F19" s="294">
        <v>0</v>
      </c>
      <c r="G19" s="294">
        <v>0</v>
      </c>
      <c r="H19" s="275" t="s">
        <v>454</v>
      </c>
    </row>
    <row r="20" spans="2:8" ht="18.75" customHeight="1">
      <c r="B20" s="226" t="s">
        <v>426</v>
      </c>
      <c r="C20" s="227">
        <v>21</v>
      </c>
      <c r="D20" s="294">
        <v>734500</v>
      </c>
      <c r="E20" s="294">
        <v>119955000</v>
      </c>
      <c r="F20" s="294">
        <v>0</v>
      </c>
      <c r="G20" s="294">
        <v>0</v>
      </c>
      <c r="H20" s="275" t="s">
        <v>455</v>
      </c>
    </row>
    <row r="21" spans="2:8" ht="18.75" customHeight="1">
      <c r="B21" s="226" t="s">
        <v>28</v>
      </c>
      <c r="C21" s="227">
        <f>SUM(C9:C20)</f>
        <v>287</v>
      </c>
      <c r="D21" s="294">
        <f>SUM(D9:D20)</f>
        <v>4503800</v>
      </c>
      <c r="E21" s="294">
        <f>SUM(E9:E20)</f>
        <v>741062638</v>
      </c>
      <c r="F21" s="294">
        <f>SUM(F9:F20)</f>
        <v>3232</v>
      </c>
      <c r="G21" s="294">
        <f>SUM(G9:G20)</f>
        <v>851200</v>
      </c>
      <c r="H21" s="275" t="s">
        <v>393</v>
      </c>
    </row>
    <row r="22" spans="2:8">
      <c r="B22" s="534" t="s">
        <v>407</v>
      </c>
      <c r="C22" s="534"/>
      <c r="D22" s="534"/>
      <c r="E22" s="534"/>
      <c r="F22" s="534"/>
      <c r="G22" s="5"/>
    </row>
    <row r="23" spans="2:8">
      <c r="G23" s="27"/>
    </row>
  </sheetData>
  <mergeCells count="12">
    <mergeCell ref="F5:G5"/>
    <mergeCell ref="H5:H8"/>
    <mergeCell ref="B22:F22"/>
    <mergeCell ref="B2:H2"/>
    <mergeCell ref="B1:H1"/>
    <mergeCell ref="D6:E6"/>
    <mergeCell ref="F6:G6"/>
    <mergeCell ref="C6:C8"/>
    <mergeCell ref="B5:B8"/>
    <mergeCell ref="D5:E5"/>
    <mergeCell ref="B3:C3"/>
    <mergeCell ref="G4:H4"/>
  </mergeCells>
  <printOptions horizontalCentered="1" verticalCentered="1"/>
  <pageMargins left="0.5" right="0.5" top="1" bottom="0.5" header="0" footer="0.05"/>
  <pageSetup paperSize="9" orientation="portrait" r:id="rId1"/>
  <headerFooter>
    <oddFooter>&amp;C18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7" zoomScaleNormal="100" workbookViewId="0">
      <selection activeCell="H7" sqref="H7"/>
    </sheetView>
  </sheetViews>
  <sheetFormatPr defaultRowHeight="12.75"/>
  <cols>
    <col min="1" max="1" width="11.85546875" customWidth="1"/>
    <col min="2" max="2" width="21.140625" customWidth="1"/>
    <col min="3" max="3" width="24.140625" customWidth="1"/>
    <col min="4" max="4" width="16.7109375" customWidth="1"/>
    <col min="5" max="5" width="22.42578125" customWidth="1"/>
    <col min="6" max="6" width="38.28515625" customWidth="1"/>
    <col min="7" max="7" width="12.140625" customWidth="1"/>
    <col min="8" max="8" width="14.5703125" customWidth="1"/>
    <col min="9" max="9" width="23.42578125" customWidth="1"/>
  </cols>
  <sheetData/>
  <printOptions horizontalCentered="1" verticalCentered="1"/>
  <pageMargins left="0.25" right="0.25" top="0.75" bottom="0.75" header="0.3" footer="0.3"/>
  <pageSetup paperSize="9" orientation="landscape" verticalDpi="1200" r:id="rId1"/>
  <headerFooter>
    <oddFooter>&amp;C19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49"/>
  <sheetViews>
    <sheetView rightToLeft="1" topLeftCell="A25" zoomScaleNormal="100" workbookViewId="0">
      <selection activeCell="A27" sqref="A27:J44"/>
    </sheetView>
  </sheetViews>
  <sheetFormatPr defaultRowHeight="12.75"/>
  <cols>
    <col min="1" max="1" width="7.28515625" customWidth="1"/>
    <col min="2" max="2" width="9.5703125" customWidth="1"/>
    <col min="3" max="3" width="8.7109375" customWidth="1"/>
    <col min="4" max="4" width="7.140625" customWidth="1"/>
    <col min="5" max="5" width="15.42578125" customWidth="1"/>
    <col min="6" max="6" width="11.28515625" customWidth="1"/>
    <col min="7" max="7" width="5.85546875" customWidth="1"/>
    <col min="8" max="8" width="12" style="7" customWidth="1"/>
    <col min="9" max="9" width="15.5703125" style="7" customWidth="1"/>
    <col min="10" max="10" width="7.5703125" style="7" customWidth="1"/>
    <col min="11" max="11" width="9.140625" style="7" customWidth="1"/>
    <col min="12" max="12" width="15" customWidth="1"/>
    <col min="13" max="13" width="9.5703125" customWidth="1"/>
    <col min="15" max="15" width="9.7109375" customWidth="1"/>
  </cols>
  <sheetData>
    <row r="1" spans="1:13" ht="21.75" customHeight="1">
      <c r="A1" s="587" t="s">
        <v>493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13" ht="30.75" customHeight="1">
      <c r="A2" s="541" t="s">
        <v>494</v>
      </c>
      <c r="B2" s="541"/>
      <c r="C2" s="541"/>
      <c r="D2" s="541"/>
      <c r="E2" s="541"/>
      <c r="F2" s="541"/>
      <c r="G2" s="541"/>
      <c r="H2" s="541"/>
      <c r="I2" s="541"/>
      <c r="J2" s="541"/>
      <c r="K2" s="37"/>
    </row>
    <row r="3" spans="1:13" ht="19.5" customHeight="1">
      <c r="A3" s="588" t="s">
        <v>224</v>
      </c>
      <c r="B3" s="588"/>
      <c r="C3" s="62"/>
      <c r="D3" s="62"/>
      <c r="E3" s="62"/>
      <c r="F3" s="195"/>
      <c r="G3" s="196"/>
      <c r="H3" s="197"/>
      <c r="I3" s="589" t="s">
        <v>225</v>
      </c>
      <c r="J3" s="589"/>
    </row>
    <row r="4" spans="1:13" ht="19.5" customHeight="1">
      <c r="A4" s="414" t="s">
        <v>80</v>
      </c>
      <c r="B4" s="414"/>
      <c r="C4" s="414"/>
      <c r="D4" s="77"/>
      <c r="E4" s="196"/>
      <c r="F4" s="195"/>
      <c r="G4" s="544" t="s">
        <v>228</v>
      </c>
      <c r="H4" s="544"/>
      <c r="I4" s="544"/>
      <c r="J4" s="544"/>
      <c r="K4" s="263"/>
    </row>
    <row r="5" spans="1:13" ht="12.75" customHeight="1">
      <c r="A5" s="380" t="s">
        <v>1</v>
      </c>
      <c r="B5" s="380"/>
      <c r="C5" s="380"/>
      <c r="D5" s="381"/>
      <c r="E5" s="590" t="s">
        <v>391</v>
      </c>
      <c r="F5" s="591" t="s">
        <v>175</v>
      </c>
      <c r="G5" s="591"/>
      <c r="H5" s="591"/>
      <c r="I5" s="591"/>
      <c r="J5" s="592"/>
      <c r="K5" s="61"/>
    </row>
    <row r="6" spans="1:13" ht="6" customHeight="1">
      <c r="A6" s="382"/>
      <c r="B6" s="382"/>
      <c r="C6" s="382"/>
      <c r="D6" s="383"/>
      <c r="E6" s="590"/>
      <c r="F6" s="591"/>
      <c r="G6" s="591"/>
      <c r="H6" s="591"/>
      <c r="I6" s="591"/>
      <c r="J6" s="592"/>
      <c r="K6" s="61"/>
    </row>
    <row r="7" spans="1:13" ht="13.5" customHeight="1">
      <c r="A7" s="382"/>
      <c r="B7" s="382"/>
      <c r="C7" s="382"/>
      <c r="D7" s="383"/>
      <c r="E7" s="591" t="s">
        <v>392</v>
      </c>
      <c r="F7" s="591"/>
      <c r="G7" s="591"/>
      <c r="H7" s="591"/>
      <c r="I7" s="591"/>
      <c r="J7" s="592"/>
      <c r="K7" s="61"/>
    </row>
    <row r="8" spans="1:13" ht="14.25" customHeight="1">
      <c r="A8" s="452"/>
      <c r="B8" s="452"/>
      <c r="C8" s="452"/>
      <c r="D8" s="538"/>
      <c r="E8" s="591"/>
      <c r="F8" s="591"/>
      <c r="G8" s="591"/>
      <c r="H8" s="591"/>
      <c r="I8" s="591"/>
      <c r="J8" s="592"/>
      <c r="K8" s="61"/>
    </row>
    <row r="9" spans="1:13" ht="27.75" customHeight="1">
      <c r="A9" s="584" t="s">
        <v>54</v>
      </c>
      <c r="B9" s="549" t="s">
        <v>55</v>
      </c>
      <c r="C9" s="546" t="s">
        <v>125</v>
      </c>
      <c r="D9" s="547"/>
      <c r="E9" s="300">
        <v>11590</v>
      </c>
      <c r="F9" s="574" t="s">
        <v>347</v>
      </c>
      <c r="G9" s="575"/>
      <c r="H9" s="572" t="s">
        <v>183</v>
      </c>
      <c r="I9" s="573"/>
      <c r="J9" s="601" t="s">
        <v>182</v>
      </c>
      <c r="K9" s="61"/>
      <c r="M9" s="136"/>
    </row>
    <row r="10" spans="1:13" ht="15.75" customHeight="1">
      <c r="A10" s="585"/>
      <c r="B10" s="549"/>
      <c r="C10" s="546" t="s">
        <v>81</v>
      </c>
      <c r="D10" s="547"/>
      <c r="E10" s="300">
        <v>55876334</v>
      </c>
      <c r="F10" s="576" t="s">
        <v>229</v>
      </c>
      <c r="G10" s="576"/>
      <c r="H10" s="574"/>
      <c r="I10" s="575"/>
      <c r="J10" s="602"/>
      <c r="K10" s="61"/>
      <c r="L10" s="27"/>
    </row>
    <row r="11" spans="1:13" ht="15.75" customHeight="1">
      <c r="A11" s="585"/>
      <c r="B11" s="549" t="s">
        <v>56</v>
      </c>
      <c r="C11" s="546" t="s">
        <v>123</v>
      </c>
      <c r="D11" s="547"/>
      <c r="E11" s="300">
        <v>302496</v>
      </c>
      <c r="F11" s="576" t="s">
        <v>230</v>
      </c>
      <c r="G11" s="576"/>
      <c r="H11" s="596" t="s">
        <v>314</v>
      </c>
      <c r="I11" s="596"/>
      <c r="J11" s="602"/>
      <c r="K11" s="61"/>
      <c r="L11" s="27"/>
    </row>
    <row r="12" spans="1:13" ht="18" customHeight="1">
      <c r="A12" s="585"/>
      <c r="B12" s="549"/>
      <c r="C12" s="546" t="s">
        <v>81</v>
      </c>
      <c r="D12" s="547"/>
      <c r="E12" s="300">
        <v>249361592</v>
      </c>
      <c r="F12" s="576" t="s">
        <v>229</v>
      </c>
      <c r="G12" s="576"/>
      <c r="H12" s="597"/>
      <c r="I12" s="597"/>
      <c r="J12" s="602"/>
      <c r="K12" s="61"/>
      <c r="L12" s="27"/>
    </row>
    <row r="13" spans="1:13" ht="16.5" customHeight="1">
      <c r="A13" s="585"/>
      <c r="B13" s="549" t="s">
        <v>58</v>
      </c>
      <c r="C13" s="559" t="s">
        <v>82</v>
      </c>
      <c r="D13" s="155" t="s">
        <v>137</v>
      </c>
      <c r="E13" s="300">
        <v>1696</v>
      </c>
      <c r="F13" s="92" t="s">
        <v>193</v>
      </c>
      <c r="G13" s="572" t="s">
        <v>231</v>
      </c>
      <c r="H13" s="573"/>
      <c r="I13" s="594" t="s">
        <v>237</v>
      </c>
      <c r="J13" s="602"/>
      <c r="K13" s="61"/>
      <c r="L13" s="27"/>
    </row>
    <row r="14" spans="1:13" ht="18" customHeight="1">
      <c r="A14" s="585"/>
      <c r="B14" s="549"/>
      <c r="C14" s="559"/>
      <c r="D14" s="155" t="s">
        <v>138</v>
      </c>
      <c r="E14" s="300">
        <v>46</v>
      </c>
      <c r="F14" s="92" t="s">
        <v>194</v>
      </c>
      <c r="G14" s="604"/>
      <c r="H14" s="605"/>
      <c r="I14" s="595"/>
      <c r="J14" s="602"/>
      <c r="K14" s="61"/>
      <c r="L14" s="27"/>
      <c r="M14" s="95"/>
    </row>
    <row r="15" spans="1:13" ht="18" customHeight="1">
      <c r="A15" s="585"/>
      <c r="B15" s="549"/>
      <c r="C15" s="546" t="s">
        <v>2</v>
      </c>
      <c r="D15" s="547"/>
      <c r="E15" s="300">
        <f>SUM(E13:E14)</f>
        <v>1742</v>
      </c>
      <c r="F15" s="92" t="s">
        <v>147</v>
      </c>
      <c r="G15" s="574"/>
      <c r="H15" s="575"/>
      <c r="I15" s="595"/>
      <c r="J15" s="602"/>
      <c r="K15" s="61"/>
      <c r="L15" s="27"/>
    </row>
    <row r="16" spans="1:13" ht="17.25" customHeight="1">
      <c r="A16" s="585"/>
      <c r="B16" s="549"/>
      <c r="C16" s="559" t="s">
        <v>83</v>
      </c>
      <c r="D16" s="155" t="s">
        <v>137</v>
      </c>
      <c r="E16" s="294">
        <v>8223057</v>
      </c>
      <c r="F16" s="92" t="s">
        <v>193</v>
      </c>
      <c r="G16" s="606" t="s">
        <v>232</v>
      </c>
      <c r="H16" s="606"/>
      <c r="I16" s="595"/>
      <c r="J16" s="602"/>
      <c r="K16" s="61"/>
      <c r="L16" s="27"/>
    </row>
    <row r="17" spans="1:13" ht="17.25" customHeight="1">
      <c r="A17" s="585"/>
      <c r="B17" s="549"/>
      <c r="C17" s="559"/>
      <c r="D17" s="155" t="s">
        <v>138</v>
      </c>
      <c r="E17" s="294">
        <v>245200</v>
      </c>
      <c r="F17" s="92" t="s">
        <v>194</v>
      </c>
      <c r="G17" s="606"/>
      <c r="H17" s="606"/>
      <c r="I17" s="595"/>
      <c r="J17" s="602"/>
      <c r="K17" s="61"/>
      <c r="L17" s="27"/>
    </row>
    <row r="18" spans="1:13" ht="18" customHeight="1">
      <c r="A18" s="585"/>
      <c r="B18" s="549"/>
      <c r="C18" s="546" t="s">
        <v>2</v>
      </c>
      <c r="D18" s="547"/>
      <c r="E18" s="294">
        <f>SUM(E16:E17)</f>
        <v>8468257</v>
      </c>
      <c r="F18" s="92" t="s">
        <v>147</v>
      </c>
      <c r="G18" s="606"/>
      <c r="H18" s="606"/>
      <c r="I18" s="595"/>
      <c r="J18" s="602"/>
      <c r="L18" s="27"/>
    </row>
    <row r="19" spans="1:13" ht="16.5" customHeight="1">
      <c r="A19" s="585"/>
      <c r="B19" s="549"/>
      <c r="C19" s="546" t="s">
        <v>84</v>
      </c>
      <c r="D19" s="547"/>
      <c r="E19" s="294">
        <v>885485</v>
      </c>
      <c r="F19" s="560" t="s">
        <v>233</v>
      </c>
      <c r="G19" s="561"/>
      <c r="H19" s="583"/>
      <c r="I19" s="595"/>
      <c r="J19" s="602"/>
      <c r="L19" s="27"/>
    </row>
    <row r="20" spans="1:13" ht="17.25" customHeight="1">
      <c r="A20" s="585"/>
      <c r="B20" s="549"/>
      <c r="C20" s="546" t="s">
        <v>85</v>
      </c>
      <c r="D20" s="547"/>
      <c r="E20" s="294">
        <v>1223092</v>
      </c>
      <c r="F20" s="560" t="s">
        <v>211</v>
      </c>
      <c r="G20" s="561"/>
      <c r="H20" s="583"/>
      <c r="I20" s="595"/>
      <c r="J20" s="602"/>
      <c r="L20" s="27"/>
    </row>
    <row r="21" spans="1:13" ht="15" customHeight="1">
      <c r="A21" s="585"/>
      <c r="B21" s="549"/>
      <c r="C21" s="546" t="s">
        <v>62</v>
      </c>
      <c r="D21" s="547"/>
      <c r="E21" s="294">
        <v>6554478</v>
      </c>
      <c r="F21" s="560" t="s">
        <v>186</v>
      </c>
      <c r="G21" s="561"/>
      <c r="H21" s="583"/>
      <c r="I21" s="595"/>
      <c r="J21" s="602"/>
      <c r="L21" s="27"/>
      <c r="M21" s="27"/>
    </row>
    <row r="22" spans="1:13" ht="16.5" customHeight="1">
      <c r="A22" s="585"/>
      <c r="B22" s="549"/>
      <c r="C22" s="553" t="s">
        <v>76</v>
      </c>
      <c r="D22" s="554"/>
      <c r="E22" s="494">
        <v>2829000</v>
      </c>
      <c r="F22" s="577" t="s">
        <v>235</v>
      </c>
      <c r="G22" s="578"/>
      <c r="H22" s="579"/>
      <c r="I22" s="595"/>
      <c r="J22" s="602"/>
      <c r="L22" s="27"/>
    </row>
    <row r="23" spans="1:13" ht="15.75" customHeight="1">
      <c r="A23" s="585"/>
      <c r="B23" s="550"/>
      <c r="C23" s="555"/>
      <c r="D23" s="556"/>
      <c r="E23" s="496"/>
      <c r="F23" s="580" t="s">
        <v>236</v>
      </c>
      <c r="G23" s="581"/>
      <c r="H23" s="582"/>
      <c r="I23" s="595"/>
      <c r="J23" s="602"/>
      <c r="L23" s="27"/>
    </row>
    <row r="24" spans="1:13" s="2" customFormat="1" ht="15.75" customHeight="1">
      <c r="A24" s="586"/>
      <c r="B24" s="550"/>
      <c r="C24" s="551" t="s">
        <v>63</v>
      </c>
      <c r="D24" s="552"/>
      <c r="E24" s="294">
        <v>3651282</v>
      </c>
      <c r="F24" s="577" t="s">
        <v>234</v>
      </c>
      <c r="G24" s="578"/>
      <c r="H24" s="579"/>
      <c r="I24" s="595"/>
      <c r="J24" s="603"/>
      <c r="K24" s="34"/>
      <c r="L24" s="27"/>
    </row>
    <row r="25" spans="1:13" ht="17.25" customHeight="1">
      <c r="A25" s="545" t="s">
        <v>141</v>
      </c>
      <c r="B25" s="545"/>
      <c r="C25" s="545"/>
      <c r="D25" s="545"/>
      <c r="E25" s="294">
        <f>E10+E12+E18+E19+E20+E21+E22+E24</f>
        <v>328849520</v>
      </c>
      <c r="F25" s="560" t="s">
        <v>212</v>
      </c>
      <c r="G25" s="561"/>
      <c r="H25" s="561"/>
      <c r="I25" s="561"/>
      <c r="J25" s="561"/>
      <c r="L25" s="27"/>
    </row>
    <row r="26" spans="1:13" ht="15">
      <c r="A26" s="19"/>
      <c r="B26" s="18"/>
      <c r="C26" s="18"/>
      <c r="D26" s="18"/>
      <c r="E26" s="17"/>
    </row>
    <row r="27" spans="1:13" ht="18.75" customHeight="1">
      <c r="A27" s="542" t="s">
        <v>495</v>
      </c>
      <c r="B27" s="430"/>
      <c r="C27" s="430"/>
      <c r="D27" s="430"/>
      <c r="E27" s="430"/>
      <c r="F27" s="430"/>
      <c r="G27" s="430"/>
      <c r="H27" s="430"/>
      <c r="I27" s="430"/>
      <c r="J27" s="430"/>
    </row>
    <row r="28" spans="1:13" ht="33" customHeight="1">
      <c r="A28" s="541" t="s">
        <v>496</v>
      </c>
      <c r="B28" s="541"/>
      <c r="C28" s="541"/>
      <c r="D28" s="541"/>
      <c r="E28" s="541"/>
      <c r="F28" s="541"/>
      <c r="G28" s="541"/>
      <c r="H28" s="541"/>
      <c r="I28" s="541"/>
      <c r="J28" s="541"/>
    </row>
    <row r="29" spans="1:13" ht="15" customHeight="1">
      <c r="A29" s="589" t="s">
        <v>387</v>
      </c>
      <c r="B29" s="589"/>
      <c r="C29" s="77"/>
      <c r="D29" s="77"/>
      <c r="E29" s="77"/>
      <c r="F29" s="77"/>
      <c r="G29" s="77"/>
      <c r="H29" s="77"/>
      <c r="I29" s="589" t="s">
        <v>395</v>
      </c>
      <c r="J29" s="589"/>
      <c r="K29" s="60"/>
    </row>
    <row r="30" spans="1:13" ht="15.75">
      <c r="A30" s="490" t="s">
        <v>245</v>
      </c>
      <c r="B30" s="490"/>
      <c r="C30" s="490"/>
      <c r="D30" s="67"/>
      <c r="E30" s="205"/>
      <c r="F30" s="196"/>
      <c r="G30" s="544" t="s">
        <v>246</v>
      </c>
      <c r="H30" s="544"/>
      <c r="I30" s="544"/>
      <c r="J30" s="544"/>
    </row>
    <row r="31" spans="1:13" ht="9.75" customHeight="1">
      <c r="A31" s="380" t="s">
        <v>1</v>
      </c>
      <c r="B31" s="380"/>
      <c r="C31" s="380"/>
      <c r="D31" s="381"/>
      <c r="E31" s="530" t="s">
        <v>27</v>
      </c>
      <c r="F31" s="566" t="s">
        <v>175</v>
      </c>
      <c r="G31" s="567"/>
      <c r="H31" s="567"/>
      <c r="I31" s="567"/>
      <c r="J31" s="567"/>
    </row>
    <row r="32" spans="1:13" ht="9" customHeight="1">
      <c r="A32" s="382"/>
      <c r="B32" s="382"/>
      <c r="C32" s="382"/>
      <c r="D32" s="383"/>
      <c r="E32" s="558"/>
      <c r="F32" s="568"/>
      <c r="G32" s="569"/>
      <c r="H32" s="569"/>
      <c r="I32" s="569"/>
      <c r="J32" s="569"/>
    </row>
    <row r="33" spans="1:11" ht="11.25" customHeight="1">
      <c r="A33" s="382"/>
      <c r="B33" s="382"/>
      <c r="C33" s="382"/>
      <c r="D33" s="383"/>
      <c r="E33" s="112" t="s">
        <v>5</v>
      </c>
      <c r="F33" s="568"/>
      <c r="G33" s="569"/>
      <c r="H33" s="569"/>
      <c r="I33" s="569"/>
      <c r="J33" s="569"/>
    </row>
    <row r="34" spans="1:11" ht="13.5" customHeight="1">
      <c r="A34" s="452"/>
      <c r="B34" s="452"/>
      <c r="C34" s="452"/>
      <c r="D34" s="538"/>
      <c r="E34" s="87" t="s">
        <v>156</v>
      </c>
      <c r="F34" s="570"/>
      <c r="G34" s="571"/>
      <c r="H34" s="571"/>
      <c r="I34" s="571"/>
      <c r="J34" s="571"/>
    </row>
    <row r="35" spans="1:11" ht="15.75" customHeight="1">
      <c r="A35" s="449" t="s">
        <v>65</v>
      </c>
      <c r="B35" s="449"/>
      <c r="C35" s="449"/>
      <c r="D35" s="450"/>
      <c r="E35" s="294">
        <v>697</v>
      </c>
      <c r="F35" s="608" t="s">
        <v>238</v>
      </c>
      <c r="G35" s="611"/>
      <c r="H35" s="611"/>
      <c r="I35" s="611"/>
      <c r="J35" s="611"/>
    </row>
    <row r="36" spans="1:11" ht="14.25" customHeight="1">
      <c r="A36" s="450" t="s">
        <v>67</v>
      </c>
      <c r="B36" s="598"/>
      <c r="C36" s="592" t="s">
        <v>29</v>
      </c>
      <c r="D36" s="454"/>
      <c r="E36" s="294">
        <v>8093</v>
      </c>
      <c r="F36" s="576" t="s">
        <v>266</v>
      </c>
      <c r="G36" s="576"/>
      <c r="H36" s="562" t="s">
        <v>239</v>
      </c>
      <c r="I36" s="563"/>
      <c r="J36" s="563"/>
    </row>
    <row r="37" spans="1:11" ht="15.75" customHeight="1">
      <c r="A37" s="450"/>
      <c r="B37" s="598"/>
      <c r="C37" s="592" t="s">
        <v>81</v>
      </c>
      <c r="D37" s="454"/>
      <c r="E37" s="294">
        <v>27513124</v>
      </c>
      <c r="F37" s="543" t="s">
        <v>191</v>
      </c>
      <c r="G37" s="543"/>
      <c r="H37" s="564"/>
      <c r="I37" s="565"/>
      <c r="J37" s="565"/>
    </row>
    <row r="38" spans="1:11" ht="16.5" customHeight="1">
      <c r="A38" s="450" t="s">
        <v>87</v>
      </c>
      <c r="B38" s="598"/>
      <c r="C38" s="591" t="s">
        <v>29</v>
      </c>
      <c r="D38" s="591"/>
      <c r="E38" s="294">
        <v>4507032</v>
      </c>
      <c r="F38" s="543" t="s">
        <v>244</v>
      </c>
      <c r="G38" s="543"/>
      <c r="H38" s="562" t="s">
        <v>240</v>
      </c>
      <c r="I38" s="563"/>
      <c r="J38" s="563"/>
    </row>
    <row r="39" spans="1:11" ht="16.5" customHeight="1">
      <c r="A39" s="450"/>
      <c r="B39" s="598"/>
      <c r="C39" s="591" t="s">
        <v>81</v>
      </c>
      <c r="D39" s="591"/>
      <c r="E39" s="294">
        <v>741913838</v>
      </c>
      <c r="F39" s="543" t="s">
        <v>191</v>
      </c>
      <c r="G39" s="543"/>
      <c r="H39" s="564"/>
      <c r="I39" s="565"/>
      <c r="J39" s="565"/>
    </row>
    <row r="40" spans="1:11" ht="15" customHeight="1">
      <c r="A40" s="450" t="s">
        <v>68</v>
      </c>
      <c r="B40" s="598"/>
      <c r="C40" s="598"/>
      <c r="D40" s="598"/>
      <c r="E40" s="294">
        <v>2206140</v>
      </c>
      <c r="F40" s="607" t="s">
        <v>241</v>
      </c>
      <c r="G40" s="607"/>
      <c r="H40" s="607"/>
      <c r="I40" s="607"/>
      <c r="J40" s="608"/>
    </row>
    <row r="41" spans="1:11" ht="15" customHeight="1">
      <c r="A41" s="599" t="s">
        <v>86</v>
      </c>
      <c r="B41" s="600"/>
      <c r="C41" s="600"/>
      <c r="D41" s="600"/>
      <c r="E41" s="294">
        <v>50800</v>
      </c>
      <c r="F41" s="609" t="s">
        <v>242</v>
      </c>
      <c r="G41" s="609"/>
      <c r="H41" s="609"/>
      <c r="I41" s="609"/>
      <c r="J41" s="610"/>
    </row>
    <row r="42" spans="1:11" ht="13.5" customHeight="1">
      <c r="A42" s="449" t="s">
        <v>70</v>
      </c>
      <c r="B42" s="449"/>
      <c r="C42" s="449"/>
      <c r="D42" s="450"/>
      <c r="E42" s="294">
        <f>E37+E39+E40+E41</f>
        <v>771683902</v>
      </c>
      <c r="F42" s="607" t="s">
        <v>243</v>
      </c>
      <c r="G42" s="607"/>
      <c r="H42" s="607"/>
      <c r="I42" s="607"/>
      <c r="J42" s="608"/>
    </row>
    <row r="43" spans="1:11" ht="20.25" customHeight="1">
      <c r="A43" s="557" t="s">
        <v>514</v>
      </c>
      <c r="B43" s="557"/>
      <c r="C43" s="557"/>
      <c r="D43" s="557"/>
      <c r="E43" s="557"/>
      <c r="F43" s="548" t="s">
        <v>515</v>
      </c>
      <c r="G43" s="548"/>
      <c r="H43" s="548"/>
      <c r="I43" s="548"/>
      <c r="J43" s="548"/>
    </row>
    <row r="44" spans="1:11">
      <c r="A44" s="81"/>
      <c r="B44" s="81"/>
      <c r="C44" s="81"/>
      <c r="D44" s="81"/>
      <c r="E44" s="81"/>
      <c r="F44" s="593"/>
      <c r="G44" s="593"/>
      <c r="H44" s="593"/>
      <c r="I44" s="593"/>
      <c r="J44" s="593"/>
    </row>
    <row r="47" spans="1:11">
      <c r="K47" s="63"/>
    </row>
    <row r="48" spans="1:11">
      <c r="H48" s="261"/>
    </row>
    <row r="49" spans="4:4">
      <c r="D49" s="14"/>
    </row>
  </sheetData>
  <mergeCells count="78">
    <mergeCell ref="E22:E23"/>
    <mergeCell ref="A42:D42"/>
    <mergeCell ref="A38:B39"/>
    <mergeCell ref="C37:D37"/>
    <mergeCell ref="F40:J40"/>
    <mergeCell ref="F41:J41"/>
    <mergeCell ref="F42:J42"/>
    <mergeCell ref="A36:B37"/>
    <mergeCell ref="C39:D39"/>
    <mergeCell ref="F36:G36"/>
    <mergeCell ref="C36:D36"/>
    <mergeCell ref="C38:D38"/>
    <mergeCell ref="F35:J35"/>
    <mergeCell ref="H36:J37"/>
    <mergeCell ref="A35:D35"/>
    <mergeCell ref="A30:C30"/>
    <mergeCell ref="F44:J44"/>
    <mergeCell ref="I13:I24"/>
    <mergeCell ref="F12:G12"/>
    <mergeCell ref="H11:I12"/>
    <mergeCell ref="A29:B29"/>
    <mergeCell ref="I29:J29"/>
    <mergeCell ref="F37:G37"/>
    <mergeCell ref="A40:D40"/>
    <mergeCell ref="A41:D41"/>
    <mergeCell ref="C16:C17"/>
    <mergeCell ref="C15:D15"/>
    <mergeCell ref="F20:H20"/>
    <mergeCell ref="F21:H21"/>
    <mergeCell ref="J9:J24"/>
    <mergeCell ref="G13:H15"/>
    <mergeCell ref="G16:H18"/>
    <mergeCell ref="A1:J1"/>
    <mergeCell ref="G4:J4"/>
    <mergeCell ref="A3:B3"/>
    <mergeCell ref="I3:J3"/>
    <mergeCell ref="A5:D8"/>
    <mergeCell ref="E5:E6"/>
    <mergeCell ref="A2:J2"/>
    <mergeCell ref="A4:C4"/>
    <mergeCell ref="F5:J8"/>
    <mergeCell ref="E7:E8"/>
    <mergeCell ref="C11:D11"/>
    <mergeCell ref="C12:D12"/>
    <mergeCell ref="B11:B12"/>
    <mergeCell ref="A9:A24"/>
    <mergeCell ref="C18:D18"/>
    <mergeCell ref="C19:D19"/>
    <mergeCell ref="B9:B10"/>
    <mergeCell ref="C9:D9"/>
    <mergeCell ref="F22:H22"/>
    <mergeCell ref="F24:H24"/>
    <mergeCell ref="F23:H23"/>
    <mergeCell ref="F19:H19"/>
    <mergeCell ref="F9:G9"/>
    <mergeCell ref="F10:G10"/>
    <mergeCell ref="A25:D25"/>
    <mergeCell ref="C10:D10"/>
    <mergeCell ref="F43:J43"/>
    <mergeCell ref="B13:B24"/>
    <mergeCell ref="C24:D24"/>
    <mergeCell ref="C22:D23"/>
    <mergeCell ref="C20:D20"/>
    <mergeCell ref="C21:D21"/>
    <mergeCell ref="A43:E43"/>
    <mergeCell ref="E31:E32"/>
    <mergeCell ref="C13:C14"/>
    <mergeCell ref="F25:J25"/>
    <mergeCell ref="H38:J39"/>
    <mergeCell ref="F31:J34"/>
    <mergeCell ref="H9:I10"/>
    <mergeCell ref="F11:G11"/>
    <mergeCell ref="A28:J28"/>
    <mergeCell ref="A27:J27"/>
    <mergeCell ref="F39:G39"/>
    <mergeCell ref="F38:G38"/>
    <mergeCell ref="G30:J30"/>
    <mergeCell ref="A31:D34"/>
  </mergeCells>
  <printOptions horizontalCentered="1" verticalCentered="1"/>
  <pageMargins left="0" right="0" top="3.7401574999999999E-2" bottom="0" header="0.31496062992126" footer="0.31496062992126"/>
  <pageSetup paperSize="9" scale="95" orientation="portrait" r:id="rId1"/>
  <headerFooter>
    <oddFooter>&amp;C20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1"/>
  <sheetViews>
    <sheetView rightToLeft="1" topLeftCell="A10" workbookViewId="0">
      <selection activeCell="O16" sqref="O16"/>
    </sheetView>
  </sheetViews>
  <sheetFormatPr defaultRowHeight="12.75"/>
  <cols>
    <col min="5" max="5" width="12.5703125" customWidth="1"/>
  </cols>
  <sheetData>
    <row r="4" spans="1:10" ht="15.75">
      <c r="A4" s="542" t="s">
        <v>495</v>
      </c>
      <c r="B4" s="430"/>
      <c r="C4" s="430"/>
      <c r="D4" s="430"/>
      <c r="E4" s="430"/>
      <c r="F4" s="430"/>
      <c r="G4" s="430"/>
      <c r="H4" s="430"/>
      <c r="I4" s="430"/>
      <c r="J4" s="430"/>
    </row>
    <row r="5" spans="1:10" ht="15.75">
      <c r="A5" s="541" t="s">
        <v>496</v>
      </c>
      <c r="B5" s="541"/>
      <c r="C5" s="541"/>
      <c r="D5" s="541"/>
      <c r="E5" s="541"/>
      <c r="F5" s="541"/>
      <c r="G5" s="541"/>
      <c r="H5" s="541"/>
      <c r="I5" s="541"/>
      <c r="J5" s="541"/>
    </row>
    <row r="6" spans="1:10" ht="15.75">
      <c r="A6" s="589" t="s">
        <v>387</v>
      </c>
      <c r="B6" s="589"/>
      <c r="C6" s="77"/>
      <c r="D6" s="77"/>
      <c r="E6" s="77"/>
      <c r="F6" s="77"/>
      <c r="G6" s="77"/>
      <c r="H6" s="77"/>
      <c r="I6" s="589" t="s">
        <v>395</v>
      </c>
      <c r="J6" s="589"/>
    </row>
    <row r="7" spans="1:10" ht="15.75">
      <c r="A7" s="490" t="s">
        <v>245</v>
      </c>
      <c r="B7" s="490"/>
      <c r="C7" s="490"/>
      <c r="D7" s="67"/>
      <c r="E7" s="205"/>
      <c r="F7" s="196"/>
      <c r="G7" s="544" t="s">
        <v>246</v>
      </c>
      <c r="H7" s="544"/>
      <c r="I7" s="544"/>
      <c r="J7" s="544"/>
    </row>
    <row r="8" spans="1:10">
      <c r="A8" s="380" t="s">
        <v>1</v>
      </c>
      <c r="B8" s="380"/>
      <c r="C8" s="380"/>
      <c r="D8" s="381"/>
      <c r="E8" s="530" t="s">
        <v>27</v>
      </c>
      <c r="F8" s="566" t="s">
        <v>175</v>
      </c>
      <c r="G8" s="567"/>
      <c r="H8" s="567"/>
      <c r="I8" s="567"/>
      <c r="J8" s="567"/>
    </row>
    <row r="9" spans="1:10">
      <c r="A9" s="382"/>
      <c r="B9" s="382"/>
      <c r="C9" s="382"/>
      <c r="D9" s="383"/>
      <c r="E9" s="558"/>
      <c r="F9" s="568"/>
      <c r="G9" s="569"/>
      <c r="H9" s="569"/>
      <c r="I9" s="569"/>
      <c r="J9" s="569"/>
    </row>
    <row r="10" spans="1:10" ht="15">
      <c r="A10" s="382"/>
      <c r="B10" s="382"/>
      <c r="C10" s="382"/>
      <c r="D10" s="383"/>
      <c r="E10" s="328" t="s">
        <v>5</v>
      </c>
      <c r="F10" s="568"/>
      <c r="G10" s="569"/>
      <c r="H10" s="569"/>
      <c r="I10" s="569"/>
      <c r="J10" s="569"/>
    </row>
    <row r="11" spans="1:10" ht="15">
      <c r="A11" s="452"/>
      <c r="B11" s="452"/>
      <c r="C11" s="452"/>
      <c r="D11" s="538"/>
      <c r="E11" s="330" t="s">
        <v>156</v>
      </c>
      <c r="F11" s="570"/>
      <c r="G11" s="571"/>
      <c r="H11" s="571"/>
      <c r="I11" s="571"/>
      <c r="J11" s="571"/>
    </row>
    <row r="12" spans="1:10" ht="15">
      <c r="A12" s="449" t="s">
        <v>65</v>
      </c>
      <c r="B12" s="449"/>
      <c r="C12" s="449"/>
      <c r="D12" s="450"/>
      <c r="E12" s="294">
        <v>697</v>
      </c>
      <c r="F12" s="608" t="s">
        <v>238</v>
      </c>
      <c r="G12" s="611"/>
      <c r="H12" s="611"/>
      <c r="I12" s="611"/>
      <c r="J12" s="611"/>
    </row>
    <row r="13" spans="1:10" ht="15">
      <c r="A13" s="450" t="s">
        <v>67</v>
      </c>
      <c r="B13" s="598"/>
      <c r="C13" s="592" t="s">
        <v>29</v>
      </c>
      <c r="D13" s="454"/>
      <c r="E13" s="294">
        <v>8093</v>
      </c>
      <c r="F13" s="576" t="s">
        <v>266</v>
      </c>
      <c r="G13" s="576"/>
      <c r="H13" s="562" t="s">
        <v>239</v>
      </c>
      <c r="I13" s="563"/>
      <c r="J13" s="563"/>
    </row>
    <row r="14" spans="1:10" ht="25.5">
      <c r="A14" s="450"/>
      <c r="B14" s="598"/>
      <c r="C14" s="592" t="s">
        <v>81</v>
      </c>
      <c r="D14" s="454"/>
      <c r="E14" s="294">
        <v>27513124</v>
      </c>
      <c r="F14" s="543" t="s">
        <v>191</v>
      </c>
      <c r="G14" s="543"/>
      <c r="H14" s="564"/>
      <c r="I14" s="565"/>
      <c r="J14" s="565"/>
    </row>
    <row r="15" spans="1:10" ht="15">
      <c r="A15" s="450" t="s">
        <v>87</v>
      </c>
      <c r="B15" s="598"/>
      <c r="C15" s="591" t="s">
        <v>29</v>
      </c>
      <c r="D15" s="591"/>
      <c r="E15" s="294">
        <v>4507032</v>
      </c>
      <c r="F15" s="543" t="s">
        <v>244</v>
      </c>
      <c r="G15" s="543"/>
      <c r="H15" s="562" t="s">
        <v>240</v>
      </c>
      <c r="I15" s="563"/>
      <c r="J15" s="563"/>
    </row>
    <row r="16" spans="1:10" ht="25.5">
      <c r="A16" s="450"/>
      <c r="B16" s="598"/>
      <c r="C16" s="591" t="s">
        <v>81</v>
      </c>
      <c r="D16" s="591"/>
      <c r="E16" s="294">
        <v>741913838</v>
      </c>
      <c r="F16" s="543" t="s">
        <v>191</v>
      </c>
      <c r="G16" s="543"/>
      <c r="H16" s="564"/>
      <c r="I16" s="565"/>
      <c r="J16" s="565"/>
    </row>
    <row r="17" spans="1:10" ht="15">
      <c r="A17" s="450" t="s">
        <v>68</v>
      </c>
      <c r="B17" s="598"/>
      <c r="C17" s="598"/>
      <c r="D17" s="598"/>
      <c r="E17" s="294">
        <v>2206140</v>
      </c>
      <c r="F17" s="607" t="s">
        <v>241</v>
      </c>
      <c r="G17" s="607"/>
      <c r="H17" s="607"/>
      <c r="I17" s="607"/>
      <c r="J17" s="608"/>
    </row>
    <row r="18" spans="1:10" ht="15">
      <c r="A18" s="599" t="s">
        <v>86</v>
      </c>
      <c r="B18" s="600"/>
      <c r="C18" s="600"/>
      <c r="D18" s="600"/>
      <c r="E18" s="294">
        <v>50800</v>
      </c>
      <c r="F18" s="609" t="s">
        <v>242</v>
      </c>
      <c r="G18" s="609"/>
      <c r="H18" s="609"/>
      <c r="I18" s="609"/>
      <c r="J18" s="610"/>
    </row>
    <row r="19" spans="1:10" ht="25.5">
      <c r="A19" s="449" t="s">
        <v>70</v>
      </c>
      <c r="B19" s="449"/>
      <c r="C19" s="449"/>
      <c r="D19" s="450"/>
      <c r="E19" s="294">
        <f>E14+E16+E17+E18</f>
        <v>771683902</v>
      </c>
      <c r="F19" s="607" t="s">
        <v>243</v>
      </c>
      <c r="G19" s="607"/>
      <c r="H19" s="607"/>
      <c r="I19" s="607"/>
      <c r="J19" s="608"/>
    </row>
    <row r="20" spans="1:10">
      <c r="A20" s="557" t="s">
        <v>514</v>
      </c>
      <c r="B20" s="557"/>
      <c r="C20" s="557"/>
      <c r="D20" s="557"/>
      <c r="E20" s="557"/>
      <c r="F20" s="548" t="s">
        <v>515</v>
      </c>
      <c r="G20" s="548"/>
      <c r="H20" s="548"/>
      <c r="I20" s="548"/>
      <c r="J20" s="548"/>
    </row>
    <row r="21" spans="1:10">
      <c r="A21" s="81"/>
      <c r="B21" s="81"/>
      <c r="C21" s="81"/>
      <c r="D21" s="81"/>
      <c r="E21" s="81"/>
      <c r="F21" s="593"/>
      <c r="G21" s="593"/>
      <c r="H21" s="593"/>
      <c r="I21" s="593"/>
      <c r="J21" s="593"/>
    </row>
  </sheetData>
  <mergeCells count="32">
    <mergeCell ref="A20:E20"/>
    <mergeCell ref="F20:J20"/>
    <mergeCell ref="F21:J21"/>
    <mergeCell ref="A17:D17"/>
    <mergeCell ref="F17:J17"/>
    <mergeCell ref="A18:D18"/>
    <mergeCell ref="F18:J18"/>
    <mergeCell ref="A19:D19"/>
    <mergeCell ref="F19:J19"/>
    <mergeCell ref="F14:G14"/>
    <mergeCell ref="A15:B16"/>
    <mergeCell ref="C15:D15"/>
    <mergeCell ref="F15:G15"/>
    <mergeCell ref="H15:J16"/>
    <mergeCell ref="C16:D16"/>
    <mergeCell ref="F16:G16"/>
    <mergeCell ref="A8:D11"/>
    <mergeCell ref="E8:E9"/>
    <mergeCell ref="F8:J11"/>
    <mergeCell ref="A12:D12"/>
    <mergeCell ref="F12:J12"/>
    <mergeCell ref="A13:B14"/>
    <mergeCell ref="C13:D13"/>
    <mergeCell ref="F13:G13"/>
    <mergeCell ref="H13:J14"/>
    <mergeCell ref="C14:D14"/>
    <mergeCell ref="A4:J4"/>
    <mergeCell ref="A5:J5"/>
    <mergeCell ref="A6:B6"/>
    <mergeCell ref="I6:J6"/>
    <mergeCell ref="A7:C7"/>
    <mergeCell ref="G7:J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topLeftCell="A10" zoomScaleNormal="100" workbookViewId="0">
      <selection activeCell="J8" sqref="J8"/>
    </sheetView>
  </sheetViews>
  <sheetFormatPr defaultRowHeight="12.75"/>
  <cols>
    <col min="1" max="1" width="8.7109375" customWidth="1"/>
    <col min="2" max="2" width="7.85546875" customWidth="1"/>
    <col min="3" max="3" width="12.5703125" customWidth="1"/>
    <col min="4" max="4" width="17" customWidth="1"/>
    <col min="5" max="5" width="14.42578125" customWidth="1"/>
    <col min="6" max="6" width="11.7109375" customWidth="1"/>
    <col min="7" max="7" width="22.42578125" customWidth="1"/>
    <col min="8" max="8" width="15.140625" customWidth="1"/>
    <col min="9" max="9" width="9.42578125" customWidth="1"/>
  </cols>
  <sheetData>
    <row r="1" spans="1:10" ht="35.25" customHeight="1">
      <c r="A1" s="615" t="s">
        <v>497</v>
      </c>
      <c r="B1" s="615"/>
      <c r="C1" s="615"/>
      <c r="D1" s="615"/>
      <c r="E1" s="615"/>
      <c r="F1" s="615"/>
      <c r="G1" s="615"/>
      <c r="H1" s="615"/>
      <c r="I1" s="28"/>
    </row>
    <row r="2" spans="1:10" ht="35.25" customHeight="1">
      <c r="A2" s="412" t="s">
        <v>498</v>
      </c>
      <c r="B2" s="412"/>
      <c r="C2" s="412"/>
      <c r="D2" s="412"/>
      <c r="E2" s="412"/>
      <c r="F2" s="412"/>
      <c r="G2" s="412"/>
      <c r="H2" s="412"/>
    </row>
    <row r="3" spans="1:10" ht="15.75">
      <c r="A3" s="616" t="s">
        <v>388</v>
      </c>
      <c r="B3" s="616"/>
      <c r="C3" s="85"/>
      <c r="D3" s="85"/>
      <c r="E3" s="85"/>
      <c r="F3" s="85"/>
      <c r="G3" s="250"/>
      <c r="H3" s="251" t="s">
        <v>396</v>
      </c>
    </row>
    <row r="4" spans="1:10" ht="15.75">
      <c r="A4" s="632" t="s">
        <v>265</v>
      </c>
      <c r="B4" s="632"/>
      <c r="C4" s="632"/>
      <c r="D4" s="252"/>
      <c r="E4" s="252"/>
      <c r="F4" s="250"/>
      <c r="G4" s="638" t="s">
        <v>215</v>
      </c>
      <c r="H4" s="638"/>
      <c r="I4" s="56"/>
      <c r="J4" s="16"/>
    </row>
    <row r="5" spans="1:10" ht="15.75" customHeight="1">
      <c r="A5" s="617" t="s">
        <v>1</v>
      </c>
      <c r="B5" s="617"/>
      <c r="C5" s="618"/>
      <c r="D5" s="621" t="s">
        <v>391</v>
      </c>
      <c r="E5" s="618"/>
      <c r="F5" s="621" t="s">
        <v>175</v>
      </c>
      <c r="G5" s="617"/>
      <c r="H5" s="617"/>
      <c r="I5" s="33"/>
      <c r="J5" s="16"/>
    </row>
    <row r="6" spans="1:10" ht="15.75" customHeight="1">
      <c r="A6" s="619"/>
      <c r="B6" s="619"/>
      <c r="C6" s="620"/>
      <c r="D6" s="634" t="s">
        <v>392</v>
      </c>
      <c r="E6" s="635"/>
      <c r="F6" s="622"/>
      <c r="G6" s="619"/>
      <c r="H6" s="619"/>
      <c r="I6" s="33"/>
      <c r="J6" s="16"/>
    </row>
    <row r="7" spans="1:10" ht="15.75" customHeight="1">
      <c r="A7" s="619"/>
      <c r="B7" s="619"/>
      <c r="C7" s="620"/>
      <c r="D7" s="253" t="s">
        <v>373</v>
      </c>
      <c r="E7" s="254" t="s">
        <v>370</v>
      </c>
      <c r="F7" s="622"/>
      <c r="G7" s="619"/>
      <c r="H7" s="619"/>
      <c r="I7" s="33"/>
      <c r="J7" s="16"/>
    </row>
    <row r="8" spans="1:10" ht="30" customHeight="1">
      <c r="A8" s="619"/>
      <c r="B8" s="619"/>
      <c r="C8" s="620"/>
      <c r="D8" s="255" t="s">
        <v>374</v>
      </c>
      <c r="E8" s="256" t="s">
        <v>376</v>
      </c>
      <c r="F8" s="622"/>
      <c r="G8" s="619"/>
      <c r="H8" s="619"/>
      <c r="I8" s="33"/>
      <c r="J8" s="16"/>
    </row>
    <row r="9" spans="1:10" ht="18.75" customHeight="1">
      <c r="A9" s="623" t="s">
        <v>54</v>
      </c>
      <c r="B9" s="626" t="s">
        <v>71</v>
      </c>
      <c r="C9" s="627"/>
      <c r="D9" s="300">
        <v>6227</v>
      </c>
      <c r="E9" s="300">
        <v>3194</v>
      </c>
      <c r="F9" s="633" t="s">
        <v>247</v>
      </c>
      <c r="G9" s="633"/>
      <c r="H9" s="654" t="s">
        <v>182</v>
      </c>
      <c r="I9" s="7"/>
      <c r="J9" s="33"/>
    </row>
    <row r="10" spans="1:10" ht="18.75" customHeight="1">
      <c r="A10" s="624"/>
      <c r="B10" s="626" t="s">
        <v>72</v>
      </c>
      <c r="C10" s="627"/>
      <c r="D10" s="294">
        <v>24776</v>
      </c>
      <c r="E10" s="294">
        <v>12708</v>
      </c>
      <c r="F10" s="633" t="s">
        <v>329</v>
      </c>
      <c r="G10" s="633"/>
      <c r="H10" s="655"/>
      <c r="J10" s="7"/>
    </row>
    <row r="11" spans="1:10" ht="18.75" customHeight="1">
      <c r="A11" s="624"/>
      <c r="B11" s="636" t="s">
        <v>73</v>
      </c>
      <c r="C11" s="93" t="s">
        <v>137</v>
      </c>
      <c r="D11" s="294">
        <v>752</v>
      </c>
      <c r="E11" s="294">
        <v>385</v>
      </c>
      <c r="F11" s="206" t="s">
        <v>193</v>
      </c>
      <c r="G11" s="653" t="s">
        <v>232</v>
      </c>
      <c r="H11" s="655"/>
      <c r="J11" s="7"/>
    </row>
    <row r="12" spans="1:10" ht="18.75" customHeight="1">
      <c r="A12" s="624"/>
      <c r="B12" s="637"/>
      <c r="C12" s="93" t="s">
        <v>138</v>
      </c>
      <c r="D12" s="294">
        <v>26</v>
      </c>
      <c r="E12" s="294">
        <v>13</v>
      </c>
      <c r="F12" s="206" t="s">
        <v>194</v>
      </c>
      <c r="G12" s="653"/>
      <c r="H12" s="655"/>
      <c r="J12" s="7"/>
    </row>
    <row r="13" spans="1:10" ht="18.75" customHeight="1">
      <c r="A13" s="624"/>
      <c r="B13" s="626" t="s">
        <v>74</v>
      </c>
      <c r="C13" s="627"/>
      <c r="D13" s="294">
        <v>107</v>
      </c>
      <c r="E13" s="294">
        <v>41</v>
      </c>
      <c r="F13" s="633" t="s">
        <v>248</v>
      </c>
      <c r="G13" s="633"/>
      <c r="H13" s="655"/>
      <c r="J13" s="65"/>
    </row>
    <row r="14" spans="1:10" ht="18.75" customHeight="1">
      <c r="A14" s="624"/>
      <c r="B14" s="626" t="s">
        <v>75</v>
      </c>
      <c r="C14" s="627"/>
      <c r="D14" s="294">
        <v>576</v>
      </c>
      <c r="E14" s="294">
        <v>55</v>
      </c>
      <c r="F14" s="633" t="s">
        <v>249</v>
      </c>
      <c r="G14" s="633"/>
      <c r="H14" s="655"/>
      <c r="J14" s="7"/>
    </row>
    <row r="15" spans="1:10" ht="18.75" customHeight="1">
      <c r="A15" s="624"/>
      <c r="B15" s="613" t="s">
        <v>62</v>
      </c>
      <c r="C15" s="614"/>
      <c r="D15" s="294">
        <v>249</v>
      </c>
      <c r="E15" s="294">
        <v>200</v>
      </c>
      <c r="F15" s="633" t="s">
        <v>250</v>
      </c>
      <c r="G15" s="633"/>
      <c r="H15" s="655"/>
    </row>
    <row r="16" spans="1:10" ht="17.25" customHeight="1">
      <c r="A16" s="624"/>
      <c r="B16" s="628" t="s">
        <v>76</v>
      </c>
      <c r="C16" s="629"/>
      <c r="D16" s="494">
        <v>375</v>
      </c>
      <c r="E16" s="494">
        <v>128</v>
      </c>
      <c r="F16" s="653" t="s">
        <v>251</v>
      </c>
      <c r="G16" s="653"/>
      <c r="H16" s="655"/>
    </row>
    <row r="17" spans="1:10" ht="12.75" customHeight="1">
      <c r="A17" s="624"/>
      <c r="B17" s="630"/>
      <c r="C17" s="631"/>
      <c r="D17" s="496"/>
      <c r="E17" s="496"/>
      <c r="F17" s="653"/>
      <c r="G17" s="653"/>
      <c r="H17" s="655"/>
      <c r="I17" s="64"/>
    </row>
    <row r="18" spans="1:10" ht="14.25" customHeight="1">
      <c r="A18" s="624"/>
      <c r="B18" s="641" t="s">
        <v>63</v>
      </c>
      <c r="C18" s="641"/>
      <c r="D18" s="494">
        <v>80</v>
      </c>
      <c r="E18" s="494">
        <v>65</v>
      </c>
      <c r="F18" s="653" t="s">
        <v>234</v>
      </c>
      <c r="G18" s="653"/>
      <c r="H18" s="655"/>
    </row>
    <row r="19" spans="1:10" ht="5.25" customHeight="1">
      <c r="A19" s="625"/>
      <c r="B19" s="642"/>
      <c r="C19" s="642"/>
      <c r="D19" s="496"/>
      <c r="E19" s="496"/>
      <c r="F19" s="636"/>
      <c r="G19" s="636"/>
      <c r="H19" s="656"/>
    </row>
    <row r="20" spans="1:10" ht="18.75" customHeight="1">
      <c r="A20" s="643" t="s">
        <v>64</v>
      </c>
      <c r="B20" s="643"/>
      <c r="C20" s="644"/>
      <c r="D20" s="294">
        <f>SUM(D9:D19)</f>
        <v>33168</v>
      </c>
      <c r="E20" s="294">
        <f>SUM(E9:E19)</f>
        <v>16789</v>
      </c>
      <c r="F20" s="639" t="s">
        <v>189</v>
      </c>
      <c r="G20" s="640"/>
      <c r="H20" s="640"/>
      <c r="J20" s="17"/>
    </row>
    <row r="21" spans="1:10" ht="18.75" customHeight="1">
      <c r="A21" s="650" t="s">
        <v>66</v>
      </c>
      <c r="B21" s="658" t="s">
        <v>77</v>
      </c>
      <c r="C21" s="659"/>
      <c r="D21" s="294">
        <v>3402</v>
      </c>
      <c r="E21" s="294">
        <v>1745</v>
      </c>
      <c r="F21" s="660" t="s">
        <v>252</v>
      </c>
      <c r="G21" s="660"/>
      <c r="H21" s="645" t="s">
        <v>355</v>
      </c>
    </row>
    <row r="22" spans="1:10" ht="18.75" customHeight="1">
      <c r="A22" s="651"/>
      <c r="B22" s="626" t="s">
        <v>68</v>
      </c>
      <c r="C22" s="627"/>
      <c r="D22" s="294">
        <v>232</v>
      </c>
      <c r="E22" s="294">
        <v>119</v>
      </c>
      <c r="F22" s="653" t="s">
        <v>202</v>
      </c>
      <c r="G22" s="653"/>
      <c r="H22" s="646"/>
    </row>
    <row r="23" spans="1:10" ht="18.75" customHeight="1">
      <c r="A23" s="651"/>
      <c r="B23" s="626" t="s">
        <v>78</v>
      </c>
      <c r="C23" s="627"/>
      <c r="D23" s="294">
        <v>6</v>
      </c>
      <c r="E23" s="294">
        <v>3</v>
      </c>
      <c r="F23" s="633" t="s">
        <v>253</v>
      </c>
      <c r="G23" s="633"/>
      <c r="H23" s="646"/>
    </row>
    <row r="24" spans="1:10" ht="18.75" customHeight="1">
      <c r="A24" s="652"/>
      <c r="B24" s="648" t="s">
        <v>89</v>
      </c>
      <c r="C24" s="649"/>
      <c r="D24" s="294">
        <v>76446</v>
      </c>
      <c r="E24" s="294">
        <v>39210</v>
      </c>
      <c r="F24" s="657" t="s">
        <v>315</v>
      </c>
      <c r="G24" s="657"/>
      <c r="H24" s="647"/>
    </row>
    <row r="25" spans="1:10" ht="18.75" customHeight="1">
      <c r="A25" s="643" t="s">
        <v>70</v>
      </c>
      <c r="B25" s="643"/>
      <c r="C25" s="644"/>
      <c r="D25" s="294">
        <f>SUM(D21:D24)</f>
        <v>80086</v>
      </c>
      <c r="E25" s="294">
        <f>SUM(E21:E24)</f>
        <v>41077</v>
      </c>
      <c r="F25" s="639" t="s">
        <v>204</v>
      </c>
      <c r="G25" s="640"/>
      <c r="H25" s="640"/>
      <c r="I25" s="17"/>
    </row>
    <row r="26" spans="1:10" ht="16.5" customHeight="1">
      <c r="A26" s="612"/>
      <c r="B26" s="612"/>
      <c r="C26" s="612"/>
      <c r="D26" s="40"/>
      <c r="E26" s="40"/>
    </row>
  </sheetData>
  <mergeCells count="46">
    <mergeCell ref="B10:C10"/>
    <mergeCell ref="F13:G13"/>
    <mergeCell ref="G11:G12"/>
    <mergeCell ref="F24:G24"/>
    <mergeCell ref="A20:C20"/>
    <mergeCell ref="B23:C23"/>
    <mergeCell ref="F23:G23"/>
    <mergeCell ref="B21:C21"/>
    <mergeCell ref="F22:G22"/>
    <mergeCell ref="F21:G21"/>
    <mergeCell ref="D18:D19"/>
    <mergeCell ref="E18:E19"/>
    <mergeCell ref="D16:D17"/>
    <mergeCell ref="E16:E17"/>
    <mergeCell ref="G4:H4"/>
    <mergeCell ref="F25:H25"/>
    <mergeCell ref="B22:C22"/>
    <mergeCell ref="B18:C19"/>
    <mergeCell ref="A25:C25"/>
    <mergeCell ref="F20:H20"/>
    <mergeCell ref="H21:H24"/>
    <mergeCell ref="B24:C24"/>
    <mergeCell ref="A21:A24"/>
    <mergeCell ref="F18:G19"/>
    <mergeCell ref="H9:H19"/>
    <mergeCell ref="F14:G14"/>
    <mergeCell ref="F16:G17"/>
    <mergeCell ref="B9:C9"/>
    <mergeCell ref="F10:G10"/>
    <mergeCell ref="F15:G15"/>
    <mergeCell ref="A26:C26"/>
    <mergeCell ref="B15:C15"/>
    <mergeCell ref="A1:H1"/>
    <mergeCell ref="A2:H2"/>
    <mergeCell ref="A3:B3"/>
    <mergeCell ref="A5:C8"/>
    <mergeCell ref="F5:H8"/>
    <mergeCell ref="A9:A19"/>
    <mergeCell ref="B14:C14"/>
    <mergeCell ref="B16:C17"/>
    <mergeCell ref="A4:C4"/>
    <mergeCell ref="F9:G9"/>
    <mergeCell ref="D5:E5"/>
    <mergeCell ref="D6:E6"/>
    <mergeCell ref="B13:C13"/>
    <mergeCell ref="B11:B12"/>
  </mergeCells>
  <printOptions horizontalCentered="1" verticalCentered="1"/>
  <pageMargins left="0" right="0" top="0" bottom="0" header="0.31496062992126" footer="0.31496062992126"/>
  <pageSetup paperSize="9" scale="95" orientation="landscape" r:id="rId1"/>
  <headerFooter>
    <oddFooter>&amp;C21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rightToLeft="1" workbookViewId="0">
      <selection activeCell="O12" sqref="O12"/>
    </sheetView>
  </sheetViews>
  <sheetFormatPr defaultRowHeight="12.75"/>
  <cols>
    <col min="1" max="1" width="16.5703125" customWidth="1"/>
    <col min="2" max="2" width="14.7109375" customWidth="1"/>
    <col min="3" max="3" width="16.28515625" customWidth="1"/>
    <col min="4" max="4" width="12.7109375" customWidth="1"/>
    <col min="5" max="5" width="9.7109375" customWidth="1"/>
    <col min="6" max="6" width="6.140625" customWidth="1"/>
    <col min="7" max="7" width="23.42578125" customWidth="1"/>
  </cols>
  <sheetData>
    <row r="1" spans="1:10" ht="19.5" customHeight="1">
      <c r="A1" s="339" t="s">
        <v>469</v>
      </c>
      <c r="B1" s="339"/>
      <c r="C1" s="339"/>
      <c r="D1" s="339"/>
      <c r="E1" s="339"/>
      <c r="F1" s="339"/>
    </row>
    <row r="2" spans="1:10" ht="32.25" customHeight="1">
      <c r="A2" s="343" t="s">
        <v>470</v>
      </c>
      <c r="B2" s="343"/>
      <c r="C2" s="343"/>
      <c r="D2" s="343"/>
      <c r="E2" s="343"/>
      <c r="F2" s="343"/>
      <c r="G2" s="125"/>
    </row>
    <row r="3" spans="1:10" ht="18.75" customHeight="1">
      <c r="A3" s="139" t="s">
        <v>350</v>
      </c>
      <c r="E3" s="341" t="s">
        <v>349</v>
      </c>
      <c r="F3" s="341"/>
    </row>
    <row r="4" spans="1:10" ht="12.75" customHeight="1">
      <c r="A4" s="349" t="s">
        <v>1</v>
      </c>
      <c r="B4" s="162" t="s">
        <v>352</v>
      </c>
      <c r="C4" s="342" t="s">
        <v>5</v>
      </c>
      <c r="D4" s="342" t="s">
        <v>354</v>
      </c>
      <c r="E4" s="352" t="s">
        <v>175</v>
      </c>
      <c r="F4" s="353"/>
    </row>
    <row r="5" spans="1:10" ht="12.75" customHeight="1">
      <c r="A5" s="350"/>
      <c r="B5" s="163" t="s">
        <v>353</v>
      </c>
      <c r="C5" s="331"/>
      <c r="D5" s="331"/>
      <c r="E5" s="354"/>
      <c r="F5" s="355"/>
    </row>
    <row r="6" spans="1:10" ht="12" customHeight="1">
      <c r="A6" s="350"/>
      <c r="B6" s="145" t="s">
        <v>327</v>
      </c>
      <c r="C6" s="331"/>
      <c r="D6" s="331"/>
      <c r="E6" s="354"/>
      <c r="F6" s="355"/>
    </row>
    <row r="7" spans="1:10" ht="16.5" customHeight="1">
      <c r="A7" s="351"/>
      <c r="B7" s="30" t="s">
        <v>148</v>
      </c>
      <c r="C7" s="144" t="s">
        <v>156</v>
      </c>
      <c r="D7" s="30" t="s">
        <v>147</v>
      </c>
      <c r="E7" s="356"/>
      <c r="F7" s="357"/>
    </row>
    <row r="8" spans="1:10" ht="18.75" customHeight="1">
      <c r="A8" s="165" t="s">
        <v>3</v>
      </c>
      <c r="B8" s="164">
        <v>0</v>
      </c>
      <c r="C8" s="103">
        <v>172255</v>
      </c>
      <c r="D8" s="103">
        <f>B8+C8</f>
        <v>172255</v>
      </c>
      <c r="E8" s="345" t="s">
        <v>326</v>
      </c>
      <c r="F8" s="346"/>
      <c r="H8" s="213"/>
    </row>
    <row r="9" spans="1:10" ht="21">
      <c r="A9" s="165" t="s">
        <v>4</v>
      </c>
      <c r="B9" s="103">
        <v>0</v>
      </c>
      <c r="C9" s="103">
        <v>455159944</v>
      </c>
      <c r="D9" s="103">
        <f>B9+C9</f>
        <v>455159944</v>
      </c>
      <c r="E9" s="347" t="s">
        <v>146</v>
      </c>
      <c r="F9" s="348"/>
      <c r="I9" s="8"/>
      <c r="J9" s="9"/>
    </row>
    <row r="10" spans="1:10" ht="16.5" customHeight="1">
      <c r="A10" s="10"/>
      <c r="E10" s="5"/>
      <c r="I10" s="10"/>
      <c r="J10" s="11"/>
    </row>
    <row r="11" spans="1:10" ht="21" customHeight="1">
      <c r="B11" s="10"/>
      <c r="C11" s="11"/>
    </row>
    <row r="12" spans="1:10" ht="29.25" customHeight="1">
      <c r="B12" s="10"/>
      <c r="C12" s="12"/>
    </row>
    <row r="13" spans="1:10" ht="15" customHeight="1">
      <c r="B13" s="10"/>
      <c r="C13" s="12"/>
    </row>
    <row r="14" spans="1:10" ht="37.5" customHeight="1">
      <c r="B14" s="10"/>
      <c r="C14" s="12"/>
    </row>
    <row r="15" spans="1:10" ht="66.75" customHeight="1">
      <c r="B15" s="10"/>
      <c r="C15" s="12"/>
    </row>
    <row r="21" spans="1:13">
      <c r="A21" s="74"/>
    </row>
    <row r="22" spans="1:13" ht="12" customHeight="1">
      <c r="A22" s="74"/>
    </row>
    <row r="24" spans="1:13" ht="15">
      <c r="G24" s="135"/>
      <c r="J24" s="16"/>
      <c r="M24" s="2"/>
    </row>
    <row r="33" spans="2:4">
      <c r="C33" s="73"/>
    </row>
    <row r="35" spans="2:4" ht="21">
      <c r="D35" s="8"/>
    </row>
    <row r="37" spans="2:4" ht="15.75">
      <c r="B37" s="22"/>
      <c r="C37" s="94"/>
      <c r="D37" s="24"/>
    </row>
    <row r="38" spans="2:4" ht="15.75">
      <c r="B38" s="22"/>
      <c r="C38" s="344"/>
      <c r="D38" s="344"/>
    </row>
    <row r="39" spans="2:4" ht="15.75">
      <c r="B39" s="22"/>
      <c r="C39" s="21"/>
      <c r="D39" s="25"/>
    </row>
    <row r="42" spans="2:4" ht="6" customHeight="1"/>
    <row r="49" spans="3:3">
      <c r="C49" s="15"/>
    </row>
  </sheetData>
  <mergeCells count="10">
    <mergeCell ref="C38:D38"/>
    <mergeCell ref="E8:F8"/>
    <mergeCell ref="E9:F9"/>
    <mergeCell ref="A4:A7"/>
    <mergeCell ref="E4:F7"/>
    <mergeCell ref="C4:C6"/>
    <mergeCell ref="A1:F1"/>
    <mergeCell ref="E3:F3"/>
    <mergeCell ref="D4:D6"/>
    <mergeCell ref="A2:F2"/>
  </mergeCells>
  <phoneticPr fontId="1" type="noConversion"/>
  <printOptions horizontalCentered="1" verticalCentered="1"/>
  <pageMargins left="0.78740157480314998" right="0.78740157480314998" top="0.78740157480314998" bottom="0.78740157480314998" header="0.74803149606299202" footer="0.98425196850393704"/>
  <pageSetup paperSize="9" orientation="portrait" verticalDpi="300" r:id="rId1"/>
  <headerFooter alignWithMargins="0">
    <oddFooter>&amp;C8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N26"/>
  <sheetViews>
    <sheetView rightToLeft="1" topLeftCell="A13" workbookViewId="0">
      <selection activeCell="B1" sqref="B1:J25"/>
    </sheetView>
  </sheetViews>
  <sheetFormatPr defaultRowHeight="12.75"/>
  <cols>
    <col min="1" max="1" width="2.5703125" customWidth="1"/>
    <col min="2" max="2" width="10.140625" customWidth="1"/>
    <col min="3" max="3" width="12" customWidth="1"/>
    <col min="4" max="4" width="10" customWidth="1"/>
    <col min="5" max="6" width="16.85546875" customWidth="1"/>
    <col min="7" max="7" width="9.7109375" customWidth="1"/>
    <col min="8" max="9" width="15.28515625" customWidth="1"/>
    <col min="10" max="10" width="16.28515625" customWidth="1"/>
  </cols>
  <sheetData>
    <row r="1" spans="2:14" ht="24" customHeight="1">
      <c r="B1" s="667" t="s">
        <v>499</v>
      </c>
      <c r="C1" s="667"/>
      <c r="D1" s="667"/>
      <c r="E1" s="667"/>
      <c r="F1" s="667"/>
      <c r="G1" s="667"/>
      <c r="H1" s="667"/>
      <c r="I1" s="667"/>
      <c r="J1" s="667"/>
      <c r="K1" s="288"/>
    </row>
    <row r="2" spans="2:14" ht="17.25" customHeight="1">
      <c r="B2" s="670" t="s">
        <v>500</v>
      </c>
      <c r="C2" s="670"/>
      <c r="D2" s="670"/>
      <c r="E2" s="670"/>
      <c r="F2" s="670"/>
      <c r="G2" s="670"/>
      <c r="H2" s="670"/>
      <c r="I2" s="670"/>
      <c r="J2" s="670"/>
    </row>
    <row r="3" spans="2:14" ht="28.5" customHeight="1">
      <c r="B3" s="670"/>
      <c r="C3" s="670"/>
      <c r="D3" s="670"/>
      <c r="E3" s="670"/>
      <c r="F3" s="670"/>
      <c r="G3" s="670"/>
      <c r="H3" s="670"/>
      <c r="I3" s="670"/>
      <c r="J3" s="670"/>
    </row>
    <row r="4" spans="2:14" ht="15.75">
      <c r="B4" s="490" t="s">
        <v>254</v>
      </c>
      <c r="C4" s="490"/>
      <c r="D4" s="67"/>
      <c r="E4" s="67"/>
      <c r="F4" s="67"/>
      <c r="G4" s="197"/>
      <c r="H4" s="196"/>
      <c r="I4" s="196"/>
      <c r="J4" s="303" t="s">
        <v>255</v>
      </c>
      <c r="K4" s="28"/>
      <c r="N4" s="14"/>
    </row>
    <row r="5" spans="2:14" ht="34.5" customHeight="1">
      <c r="B5" s="454" t="s">
        <v>14</v>
      </c>
      <c r="C5" s="662" t="s">
        <v>317</v>
      </c>
      <c r="D5" s="676" t="s">
        <v>93</v>
      </c>
      <c r="E5" s="677"/>
      <c r="F5" s="233"/>
      <c r="G5" s="676" t="s">
        <v>91</v>
      </c>
      <c r="H5" s="677"/>
      <c r="I5" s="233"/>
      <c r="J5" s="673" t="s">
        <v>216</v>
      </c>
    </row>
    <row r="6" spans="2:14" ht="18" customHeight="1">
      <c r="B6" s="454"/>
      <c r="C6" s="662"/>
      <c r="D6" s="663" t="s">
        <v>90</v>
      </c>
      <c r="E6" s="668" t="s">
        <v>316</v>
      </c>
      <c r="F6" s="668" t="s">
        <v>336</v>
      </c>
      <c r="G6" s="663" t="s">
        <v>90</v>
      </c>
      <c r="H6" s="668" t="s">
        <v>92</v>
      </c>
      <c r="I6" s="668" t="s">
        <v>336</v>
      </c>
      <c r="J6" s="673"/>
    </row>
    <row r="7" spans="2:14" ht="34.5" customHeight="1">
      <c r="B7" s="454"/>
      <c r="C7" s="662"/>
      <c r="D7" s="664"/>
      <c r="E7" s="669"/>
      <c r="F7" s="669"/>
      <c r="G7" s="664"/>
      <c r="H7" s="669"/>
      <c r="I7" s="669"/>
      <c r="J7" s="673"/>
    </row>
    <row r="8" spans="2:14" ht="21" customHeight="1">
      <c r="B8" s="454"/>
      <c r="C8" s="662"/>
      <c r="D8" s="674" t="s">
        <v>258</v>
      </c>
      <c r="E8" s="671" t="s">
        <v>437</v>
      </c>
      <c r="F8" s="665" t="s">
        <v>331</v>
      </c>
      <c r="G8" s="674" t="s">
        <v>258</v>
      </c>
      <c r="H8" s="671" t="s">
        <v>330</v>
      </c>
      <c r="I8" s="671" t="s">
        <v>331</v>
      </c>
      <c r="J8" s="673"/>
    </row>
    <row r="9" spans="2:14" ht="21" customHeight="1">
      <c r="B9" s="454"/>
      <c r="C9" s="662"/>
      <c r="D9" s="675"/>
      <c r="E9" s="672"/>
      <c r="F9" s="666"/>
      <c r="G9" s="675"/>
      <c r="H9" s="672"/>
      <c r="I9" s="672"/>
      <c r="J9" s="673"/>
    </row>
    <row r="10" spans="2:14" ht="19.5" customHeight="1">
      <c r="B10" s="217" t="s">
        <v>412</v>
      </c>
      <c r="C10" s="294">
        <v>7</v>
      </c>
      <c r="D10" s="294">
        <v>84</v>
      </c>
      <c r="E10" s="294">
        <v>1419</v>
      </c>
      <c r="F10" s="294">
        <v>0</v>
      </c>
      <c r="G10" s="294">
        <v>58</v>
      </c>
      <c r="H10" s="294">
        <v>722</v>
      </c>
      <c r="I10" s="294">
        <v>0</v>
      </c>
      <c r="J10" s="277" t="s">
        <v>415</v>
      </c>
    </row>
    <row r="11" spans="2:14" ht="18" customHeight="1">
      <c r="B11" s="106" t="s">
        <v>15</v>
      </c>
      <c r="C11" s="294">
        <v>3</v>
      </c>
      <c r="D11" s="294">
        <v>23</v>
      </c>
      <c r="E11" s="294">
        <v>195</v>
      </c>
      <c r="F11" s="294">
        <v>0</v>
      </c>
      <c r="G11" s="294">
        <v>15</v>
      </c>
      <c r="H11" s="294">
        <v>125</v>
      </c>
      <c r="I11" s="294">
        <v>0</v>
      </c>
      <c r="J11" s="278" t="s">
        <v>337</v>
      </c>
    </row>
    <row r="12" spans="2:14" ht="15">
      <c r="B12" s="107" t="s">
        <v>43</v>
      </c>
      <c r="C12" s="294">
        <v>8</v>
      </c>
      <c r="D12" s="294">
        <v>130</v>
      </c>
      <c r="E12" s="294">
        <v>160385</v>
      </c>
      <c r="F12" s="294">
        <v>0</v>
      </c>
      <c r="G12" s="294">
        <v>85</v>
      </c>
      <c r="H12" s="294">
        <v>69645</v>
      </c>
      <c r="I12" s="294">
        <v>0</v>
      </c>
      <c r="J12" s="279" t="s">
        <v>217</v>
      </c>
    </row>
    <row r="13" spans="2:14" ht="15">
      <c r="B13" s="107" t="s">
        <v>414</v>
      </c>
      <c r="C13" s="294">
        <v>1</v>
      </c>
      <c r="D13" s="294">
        <v>3</v>
      </c>
      <c r="E13" s="294">
        <v>173</v>
      </c>
      <c r="F13" s="294">
        <v>7000</v>
      </c>
      <c r="G13" s="294">
        <v>3</v>
      </c>
      <c r="H13" s="294">
        <v>173</v>
      </c>
      <c r="I13" s="294">
        <v>5000</v>
      </c>
      <c r="J13" s="270" t="s">
        <v>416</v>
      </c>
    </row>
    <row r="14" spans="2:14" ht="15">
      <c r="B14" s="107" t="s">
        <v>17</v>
      </c>
      <c r="C14" s="294">
        <v>1</v>
      </c>
      <c r="D14" s="294">
        <v>7</v>
      </c>
      <c r="E14" s="294">
        <v>55</v>
      </c>
      <c r="F14" s="294">
        <v>0</v>
      </c>
      <c r="G14" s="294">
        <v>6</v>
      </c>
      <c r="H14" s="294">
        <v>45</v>
      </c>
      <c r="I14" s="294">
        <v>0</v>
      </c>
      <c r="J14" s="279" t="s">
        <v>218</v>
      </c>
    </row>
    <row r="15" spans="2:14" s="70" customFormat="1" ht="15">
      <c r="B15" s="107" t="s">
        <v>18</v>
      </c>
      <c r="C15" s="294">
        <v>13</v>
      </c>
      <c r="D15" s="294">
        <v>146</v>
      </c>
      <c r="E15" s="294">
        <v>81517</v>
      </c>
      <c r="F15" s="294">
        <v>0</v>
      </c>
      <c r="G15" s="294">
        <v>94</v>
      </c>
      <c r="H15" s="294">
        <v>77406</v>
      </c>
      <c r="I15" s="294">
        <v>0</v>
      </c>
      <c r="J15" s="279" t="s">
        <v>219</v>
      </c>
      <c r="L15"/>
      <c r="M15"/>
    </row>
    <row r="16" spans="2:14" s="70" customFormat="1" ht="15">
      <c r="B16" s="107" t="s">
        <v>19</v>
      </c>
      <c r="C16" s="294">
        <v>6</v>
      </c>
      <c r="D16" s="294">
        <v>46</v>
      </c>
      <c r="E16" s="294">
        <v>71300</v>
      </c>
      <c r="F16" s="294">
        <v>0</v>
      </c>
      <c r="G16" s="294">
        <v>31</v>
      </c>
      <c r="H16" s="294">
        <v>65295</v>
      </c>
      <c r="I16" s="294">
        <v>0</v>
      </c>
      <c r="J16" s="279" t="s">
        <v>361</v>
      </c>
      <c r="L16"/>
      <c r="M16"/>
    </row>
    <row r="17" spans="2:13" s="70" customFormat="1" ht="15">
      <c r="B17" s="107" t="s">
        <v>20</v>
      </c>
      <c r="C17" s="294">
        <v>7</v>
      </c>
      <c r="D17" s="294">
        <v>89</v>
      </c>
      <c r="E17" s="294">
        <v>52871</v>
      </c>
      <c r="F17" s="294">
        <v>11</v>
      </c>
      <c r="G17" s="294">
        <v>47</v>
      </c>
      <c r="H17" s="294">
        <v>52222</v>
      </c>
      <c r="I17" s="294">
        <v>150</v>
      </c>
      <c r="J17" s="279" t="s">
        <v>173</v>
      </c>
      <c r="L17"/>
      <c r="M17"/>
    </row>
    <row r="18" spans="2:13" s="70" customFormat="1" ht="15">
      <c r="B18" s="107" t="s">
        <v>364</v>
      </c>
      <c r="C18" s="294">
        <v>1</v>
      </c>
      <c r="D18" s="294">
        <v>8</v>
      </c>
      <c r="E18" s="294">
        <v>105</v>
      </c>
      <c r="F18" s="294">
        <v>0</v>
      </c>
      <c r="G18" s="294">
        <v>6</v>
      </c>
      <c r="H18" s="294">
        <v>85</v>
      </c>
      <c r="I18" s="294">
        <v>0</v>
      </c>
      <c r="J18" s="280" t="s">
        <v>398</v>
      </c>
      <c r="L18"/>
      <c r="M18"/>
    </row>
    <row r="19" spans="2:13" s="70" customFormat="1" ht="15">
      <c r="B19" s="107" t="s">
        <v>21</v>
      </c>
      <c r="C19" s="294">
        <v>1</v>
      </c>
      <c r="D19" s="294">
        <v>6</v>
      </c>
      <c r="E19" s="294">
        <v>800</v>
      </c>
      <c r="F19" s="294">
        <v>54000</v>
      </c>
      <c r="G19" s="294">
        <v>3</v>
      </c>
      <c r="H19" s="294">
        <v>600</v>
      </c>
      <c r="I19" s="294">
        <v>2075</v>
      </c>
      <c r="J19" s="281" t="s">
        <v>400</v>
      </c>
      <c r="L19"/>
      <c r="M19"/>
    </row>
    <row r="20" spans="2:13" s="70" customFormat="1" ht="15">
      <c r="B20" s="107" t="s">
        <v>22</v>
      </c>
      <c r="C20" s="294">
        <v>6</v>
      </c>
      <c r="D20" s="294">
        <v>47</v>
      </c>
      <c r="E20" s="294">
        <v>45320</v>
      </c>
      <c r="F20" s="294">
        <v>0</v>
      </c>
      <c r="G20" s="294">
        <v>31</v>
      </c>
      <c r="H20" s="294">
        <v>45320</v>
      </c>
      <c r="I20" s="294">
        <v>0</v>
      </c>
      <c r="J20" s="279" t="s">
        <v>404</v>
      </c>
    </row>
    <row r="21" spans="2:13" s="70" customFormat="1" ht="15">
      <c r="B21" s="107" t="s">
        <v>23</v>
      </c>
      <c r="C21" s="294">
        <v>2</v>
      </c>
      <c r="D21" s="294">
        <v>24</v>
      </c>
      <c r="E21" s="294">
        <v>13200</v>
      </c>
      <c r="F21" s="294">
        <v>0</v>
      </c>
      <c r="G21" s="294">
        <v>22</v>
      </c>
      <c r="H21" s="294">
        <v>13200</v>
      </c>
      <c r="I21" s="294">
        <v>0</v>
      </c>
      <c r="J21" s="279" t="s">
        <v>257</v>
      </c>
    </row>
    <row r="22" spans="2:13" s="70" customFormat="1" ht="15">
      <c r="B22" s="108" t="s">
        <v>25</v>
      </c>
      <c r="C22" s="294">
        <v>1</v>
      </c>
      <c r="D22" s="294">
        <v>4</v>
      </c>
      <c r="E22" s="294">
        <v>15000</v>
      </c>
      <c r="F22" s="294">
        <v>0</v>
      </c>
      <c r="G22" s="294">
        <v>2</v>
      </c>
      <c r="H22" s="294">
        <v>10000</v>
      </c>
      <c r="I22" s="294">
        <v>0</v>
      </c>
      <c r="J22" s="269" t="s">
        <v>402</v>
      </c>
    </row>
    <row r="23" spans="2:13" s="70" customFormat="1" ht="15">
      <c r="B23" s="108" t="s">
        <v>24</v>
      </c>
      <c r="C23" s="294">
        <v>1</v>
      </c>
      <c r="D23" s="294">
        <v>2</v>
      </c>
      <c r="E23" s="294">
        <v>114</v>
      </c>
      <c r="F23" s="294">
        <v>0</v>
      </c>
      <c r="G23" s="294">
        <v>2</v>
      </c>
      <c r="H23" s="294">
        <v>114</v>
      </c>
      <c r="I23" s="294">
        <v>0</v>
      </c>
      <c r="J23" s="281" t="s">
        <v>171</v>
      </c>
    </row>
    <row r="24" spans="2:13" s="70" customFormat="1" ht="15">
      <c r="B24" s="108" t="s">
        <v>26</v>
      </c>
      <c r="C24" s="294">
        <v>2</v>
      </c>
      <c r="D24" s="294">
        <v>23</v>
      </c>
      <c r="E24" s="294">
        <v>1050</v>
      </c>
      <c r="F24" s="294">
        <v>0</v>
      </c>
      <c r="G24" s="294">
        <v>11</v>
      </c>
      <c r="H24" s="294">
        <v>160</v>
      </c>
      <c r="I24" s="294">
        <v>0</v>
      </c>
      <c r="J24" s="282" t="s">
        <v>172</v>
      </c>
    </row>
    <row r="25" spans="2:13" ht="22.5" customHeight="1">
      <c r="B25" s="107" t="s">
        <v>2</v>
      </c>
      <c r="C25" s="294">
        <f>SUM(C10:C24)</f>
        <v>60</v>
      </c>
      <c r="D25" s="294">
        <f t="shared" ref="D25:I25" si="0">SUM(D10:D24)</f>
        <v>642</v>
      </c>
      <c r="E25" s="294">
        <f t="shared" si="0"/>
        <v>443504</v>
      </c>
      <c r="F25" s="294">
        <f t="shared" si="0"/>
        <v>61011</v>
      </c>
      <c r="G25" s="294">
        <f>SUM(G10:G24)</f>
        <v>416</v>
      </c>
      <c r="H25" s="294">
        <f t="shared" si="0"/>
        <v>335112</v>
      </c>
      <c r="I25" s="294">
        <f t="shared" si="0"/>
        <v>7225</v>
      </c>
      <c r="J25" s="279" t="s">
        <v>147</v>
      </c>
    </row>
    <row r="26" spans="2:13">
      <c r="B26" s="661"/>
      <c r="C26" s="661"/>
      <c r="D26" s="661"/>
      <c r="E26" s="661"/>
      <c r="F26" s="661"/>
      <c r="G26" s="661"/>
      <c r="H26" s="661"/>
      <c r="I26" s="234"/>
      <c r="J26" s="28"/>
    </row>
  </sheetData>
  <mergeCells count="21">
    <mergeCell ref="B1:J1"/>
    <mergeCell ref="E6:E7"/>
    <mergeCell ref="B2:J3"/>
    <mergeCell ref="H6:H7"/>
    <mergeCell ref="H8:H9"/>
    <mergeCell ref="J5:J9"/>
    <mergeCell ref="D8:D9"/>
    <mergeCell ref="E8:E9"/>
    <mergeCell ref="G5:H5"/>
    <mergeCell ref="B4:C4"/>
    <mergeCell ref="I8:I9"/>
    <mergeCell ref="F6:F7"/>
    <mergeCell ref="I6:I7"/>
    <mergeCell ref="G8:G9"/>
    <mergeCell ref="D5:E5"/>
    <mergeCell ref="G6:G7"/>
    <mergeCell ref="B26:H26"/>
    <mergeCell ref="C5:C9"/>
    <mergeCell ref="D6:D7"/>
    <mergeCell ref="B5:B9"/>
    <mergeCell ref="F8:F9"/>
  </mergeCells>
  <printOptions horizontalCentered="1" verticalCentered="1"/>
  <pageMargins left="0" right="0" top="0.5" bottom="1.5" header="0.5" footer="0.5"/>
  <pageSetup paperSize="9" scale="95" orientation="landscape" r:id="rId1"/>
  <headerFooter>
    <oddFooter>&amp;C22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5"/>
  <sheetViews>
    <sheetView rightToLeft="1" topLeftCell="A13" workbookViewId="0">
      <selection activeCell="B1" sqref="B1:H30"/>
    </sheetView>
  </sheetViews>
  <sheetFormatPr defaultRowHeight="12.75"/>
  <cols>
    <col min="1" max="1" width="11.42578125" customWidth="1"/>
    <col min="2" max="2" width="12.5703125" customWidth="1"/>
    <col min="3" max="3" width="11" customWidth="1"/>
    <col min="4" max="4" width="9.7109375" customWidth="1"/>
    <col min="5" max="5" width="15.5703125" customWidth="1"/>
    <col min="6" max="6" width="13.28515625" customWidth="1"/>
    <col min="7" max="7" width="6.28515625" customWidth="1"/>
    <col min="8" max="8" width="40.140625" customWidth="1"/>
    <col min="11" max="11" width="10" bestFit="1" customWidth="1"/>
  </cols>
  <sheetData>
    <row r="1" spans="2:24" ht="24.75" customHeight="1">
      <c r="B1" s="430" t="s">
        <v>509</v>
      </c>
      <c r="C1" s="430"/>
      <c r="D1" s="430"/>
      <c r="E1" s="430"/>
      <c r="F1" s="430"/>
      <c r="G1" s="430"/>
      <c r="H1" s="430"/>
    </row>
    <row r="2" spans="2:24" ht="32.25" customHeight="1">
      <c r="B2" s="698" t="s">
        <v>510</v>
      </c>
      <c r="C2" s="698"/>
      <c r="D2" s="698"/>
      <c r="E2" s="698"/>
      <c r="F2" s="698"/>
      <c r="G2" s="698"/>
      <c r="H2" s="698"/>
    </row>
    <row r="3" spans="2:24" ht="12.75" customHeight="1">
      <c r="B3" s="161"/>
      <c r="C3" s="161"/>
      <c r="D3" s="161"/>
      <c r="E3" s="161"/>
      <c r="F3" s="161"/>
      <c r="G3" s="161"/>
      <c r="H3" s="161"/>
    </row>
    <row r="4" spans="2:24" ht="19.5" customHeight="1">
      <c r="B4" s="701" t="s">
        <v>389</v>
      </c>
      <c r="C4" s="701"/>
      <c r="D4" s="196"/>
      <c r="E4" s="196"/>
      <c r="F4" s="196"/>
      <c r="G4" s="196"/>
      <c r="H4" s="195" t="s">
        <v>397</v>
      </c>
      <c r="I4" s="28"/>
    </row>
    <row r="5" spans="2:24" ht="18.75" customHeight="1">
      <c r="B5" s="194" t="s">
        <v>121</v>
      </c>
      <c r="C5" s="194"/>
      <c r="D5" s="194"/>
      <c r="E5" s="196"/>
      <c r="F5" s="56"/>
      <c r="G5" s="198"/>
      <c r="H5" s="148" t="s">
        <v>285</v>
      </c>
    </row>
    <row r="6" spans="2:24" ht="12.75" customHeight="1">
      <c r="B6" s="380" t="s">
        <v>94</v>
      </c>
      <c r="C6" s="380"/>
      <c r="D6" s="381"/>
      <c r="E6" s="123" t="s">
        <v>391</v>
      </c>
      <c r="F6" s="415" t="s">
        <v>267</v>
      </c>
      <c r="G6" s="380"/>
      <c r="H6" s="380"/>
    </row>
    <row r="7" spans="2:24" ht="12.75" customHeight="1">
      <c r="B7" s="382"/>
      <c r="C7" s="382"/>
      <c r="D7" s="383"/>
      <c r="E7" s="124"/>
      <c r="F7" s="416"/>
      <c r="G7" s="382"/>
      <c r="H7" s="382"/>
    </row>
    <row r="8" spans="2:24" ht="17.25" customHeight="1">
      <c r="B8" s="452"/>
      <c r="C8" s="452"/>
      <c r="D8" s="538"/>
      <c r="E8" s="299" t="s">
        <v>392</v>
      </c>
      <c r="F8" s="417"/>
      <c r="G8" s="452"/>
      <c r="H8" s="452"/>
    </row>
    <row r="9" spans="2:24" ht="17.25" customHeight="1">
      <c r="B9" s="449" t="s">
        <v>95</v>
      </c>
      <c r="C9" s="449"/>
      <c r="D9" s="450"/>
      <c r="E9" s="294">
        <v>60</v>
      </c>
      <c r="F9" s="705" t="s">
        <v>268</v>
      </c>
      <c r="G9" s="705"/>
      <c r="H9" s="676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2:24" ht="15.75" customHeight="1">
      <c r="B10" s="449" t="s">
        <v>97</v>
      </c>
      <c r="C10" s="449"/>
      <c r="D10" s="450"/>
      <c r="E10" s="294">
        <v>642</v>
      </c>
      <c r="F10" s="684" t="s">
        <v>318</v>
      </c>
      <c r="G10" s="684"/>
      <c r="H10" s="682"/>
    </row>
    <row r="11" spans="2:24" ht="17.25" customHeight="1">
      <c r="B11" s="449" t="s">
        <v>96</v>
      </c>
      <c r="C11" s="449"/>
      <c r="D11" s="450"/>
      <c r="E11" s="294">
        <v>416</v>
      </c>
      <c r="F11" s="684" t="s">
        <v>286</v>
      </c>
      <c r="G11" s="684"/>
      <c r="H11" s="682"/>
      <c r="M11" s="27"/>
      <c r="N11" s="27"/>
      <c r="O11" s="27"/>
      <c r="P11" s="27"/>
    </row>
    <row r="12" spans="2:24" s="28" customFormat="1" ht="19.5" customHeight="1">
      <c r="B12" s="693" t="s">
        <v>130</v>
      </c>
      <c r="C12" s="694"/>
      <c r="D12" s="208" t="s">
        <v>105</v>
      </c>
      <c r="E12" s="294">
        <v>0</v>
      </c>
      <c r="F12" s="287" t="s">
        <v>222</v>
      </c>
      <c r="G12" s="685" t="s">
        <v>269</v>
      </c>
      <c r="H12" s="686"/>
    </row>
    <row r="13" spans="2:24" s="28" customFormat="1" ht="18" customHeight="1">
      <c r="B13" s="695"/>
      <c r="C13" s="696"/>
      <c r="D13" s="208" t="s">
        <v>30</v>
      </c>
      <c r="E13" s="294">
        <v>0</v>
      </c>
      <c r="F13" s="287" t="s">
        <v>270</v>
      </c>
      <c r="G13" s="685"/>
      <c r="H13" s="686"/>
    </row>
    <row r="14" spans="2:24" s="28" customFormat="1" ht="19.5" customHeight="1">
      <c r="B14" s="693" t="s">
        <v>102</v>
      </c>
      <c r="C14" s="694"/>
      <c r="D14" s="207" t="s">
        <v>32</v>
      </c>
      <c r="E14" s="294">
        <v>288698</v>
      </c>
      <c r="F14" s="207" t="s">
        <v>222</v>
      </c>
      <c r="G14" s="687" t="s">
        <v>319</v>
      </c>
      <c r="H14" s="688"/>
      <c r="I14" s="143"/>
    </row>
    <row r="15" spans="2:24" s="28" customFormat="1" ht="19.5" customHeight="1">
      <c r="B15" s="695"/>
      <c r="C15" s="696"/>
      <c r="D15" s="207" t="s">
        <v>30</v>
      </c>
      <c r="E15" s="294">
        <v>167733538</v>
      </c>
      <c r="F15" s="207" t="s">
        <v>270</v>
      </c>
      <c r="G15" s="687"/>
      <c r="H15" s="688"/>
      <c r="I15" s="143"/>
      <c r="L15" s="142"/>
    </row>
    <row r="16" spans="2:24" s="28" customFormat="1" ht="19.5" customHeight="1">
      <c r="B16" s="699" t="s">
        <v>119</v>
      </c>
      <c r="C16" s="699"/>
      <c r="D16" s="207" t="s">
        <v>32</v>
      </c>
      <c r="E16" s="294">
        <v>6110</v>
      </c>
      <c r="F16" s="207" t="s">
        <v>222</v>
      </c>
      <c r="G16" s="685" t="s">
        <v>320</v>
      </c>
      <c r="H16" s="686"/>
      <c r="I16" s="143"/>
    </row>
    <row r="17" spans="2:12" s="28" customFormat="1" ht="15.75" customHeight="1">
      <c r="B17" s="700"/>
      <c r="C17" s="700"/>
      <c r="D17" s="207" t="s">
        <v>30</v>
      </c>
      <c r="E17" s="294">
        <v>3549910</v>
      </c>
      <c r="F17" s="207" t="s">
        <v>270</v>
      </c>
      <c r="G17" s="685"/>
      <c r="H17" s="686"/>
      <c r="I17" s="143"/>
      <c r="K17" s="143"/>
    </row>
    <row r="18" spans="2:12" ht="13.5" customHeight="1">
      <c r="B18" s="689" t="s">
        <v>104</v>
      </c>
      <c r="C18" s="689"/>
      <c r="D18" s="146" t="s">
        <v>105</v>
      </c>
      <c r="E18" s="294">
        <v>0</v>
      </c>
      <c r="F18" s="146" t="s">
        <v>223</v>
      </c>
      <c r="G18" s="697" t="s">
        <v>271</v>
      </c>
      <c r="H18" s="440"/>
      <c r="I18" s="143"/>
    </row>
    <row r="19" spans="2:12" ht="16.5" customHeight="1">
      <c r="B19" s="691"/>
      <c r="C19" s="691"/>
      <c r="D19" s="146" t="s">
        <v>30</v>
      </c>
      <c r="E19" s="294">
        <v>0</v>
      </c>
      <c r="F19" s="146" t="s">
        <v>270</v>
      </c>
      <c r="G19" s="697"/>
      <c r="H19" s="440"/>
      <c r="I19" s="143"/>
      <c r="K19" s="27"/>
    </row>
    <row r="20" spans="2:12" ht="17.25" customHeight="1">
      <c r="B20" s="689" t="s">
        <v>103</v>
      </c>
      <c r="C20" s="690"/>
      <c r="D20" s="146" t="s">
        <v>32</v>
      </c>
      <c r="E20" s="294">
        <v>282588</v>
      </c>
      <c r="F20" s="146" t="s">
        <v>222</v>
      </c>
      <c r="G20" s="705" t="s">
        <v>272</v>
      </c>
      <c r="H20" s="676"/>
      <c r="I20" s="143"/>
      <c r="K20" s="27"/>
    </row>
    <row r="21" spans="2:12" ht="15.75" customHeight="1">
      <c r="B21" s="691"/>
      <c r="C21" s="692"/>
      <c r="D21" s="149" t="s">
        <v>30</v>
      </c>
      <c r="E21" s="294">
        <v>164183628</v>
      </c>
      <c r="F21" s="146" t="s">
        <v>270</v>
      </c>
      <c r="G21" s="705"/>
      <c r="H21" s="676"/>
      <c r="I21" s="143"/>
    </row>
    <row r="22" spans="2:12" ht="19.5" customHeight="1">
      <c r="B22" s="449" t="s">
        <v>122</v>
      </c>
      <c r="C22" s="449"/>
      <c r="D22" s="450"/>
      <c r="E22" s="294">
        <v>15026</v>
      </c>
      <c r="F22" s="682" t="s">
        <v>321</v>
      </c>
      <c r="G22" s="683"/>
      <c r="H22" s="683"/>
      <c r="I22" s="143"/>
      <c r="J22" s="27"/>
    </row>
    <row r="23" spans="2:12" ht="16.5" customHeight="1">
      <c r="B23" s="690" t="s">
        <v>348</v>
      </c>
      <c r="C23" s="592" t="s">
        <v>101</v>
      </c>
      <c r="D23" s="454"/>
      <c r="E23" s="294">
        <v>267562</v>
      </c>
      <c r="F23" s="591" t="s">
        <v>273</v>
      </c>
      <c r="G23" s="591"/>
      <c r="H23" s="678" t="s">
        <v>424</v>
      </c>
      <c r="I23" s="143"/>
    </row>
    <row r="24" spans="2:12" ht="15.75" customHeight="1">
      <c r="B24" s="702"/>
      <c r="C24" s="417" t="s">
        <v>100</v>
      </c>
      <c r="D24" s="538"/>
      <c r="E24" s="294">
        <v>3756</v>
      </c>
      <c r="F24" s="591" t="s">
        <v>274</v>
      </c>
      <c r="G24" s="591"/>
      <c r="H24" s="679"/>
      <c r="I24" s="143"/>
    </row>
    <row r="25" spans="2:12" ht="23.25" customHeight="1">
      <c r="B25" s="702"/>
      <c r="C25" s="703" t="s">
        <v>99</v>
      </c>
      <c r="D25" s="704"/>
      <c r="E25" s="294">
        <v>2782</v>
      </c>
      <c r="F25" s="591" t="s">
        <v>277</v>
      </c>
      <c r="G25" s="591"/>
      <c r="H25" s="679"/>
      <c r="I25" s="143"/>
    </row>
    <row r="26" spans="2:12" ht="17.25" customHeight="1">
      <c r="B26" s="702"/>
      <c r="C26" s="530" t="s">
        <v>98</v>
      </c>
      <c r="D26" s="153" t="s">
        <v>127</v>
      </c>
      <c r="E26" s="294">
        <v>261024</v>
      </c>
      <c r="F26" s="153" t="s">
        <v>195</v>
      </c>
      <c r="G26" s="530" t="s">
        <v>275</v>
      </c>
      <c r="H26" s="679"/>
      <c r="I26" s="143"/>
      <c r="K26" s="27"/>
      <c r="L26" s="27"/>
    </row>
    <row r="27" spans="2:12" ht="14.25" customHeight="1">
      <c r="B27" s="692"/>
      <c r="C27" s="681"/>
      <c r="D27" s="153" t="s">
        <v>81</v>
      </c>
      <c r="E27" s="294">
        <v>253091679</v>
      </c>
      <c r="F27" s="153" t="s">
        <v>270</v>
      </c>
      <c r="G27" s="681"/>
      <c r="H27" s="680"/>
      <c r="I27" s="143"/>
    </row>
    <row r="28" spans="2:12" ht="16.5" customHeight="1">
      <c r="B28" s="708" t="s">
        <v>128</v>
      </c>
      <c r="C28" s="708"/>
      <c r="D28" s="599"/>
      <c r="E28" s="294">
        <v>15000</v>
      </c>
      <c r="F28" s="706" t="s">
        <v>242</v>
      </c>
      <c r="G28" s="707"/>
      <c r="H28" s="707"/>
      <c r="I28" s="143"/>
      <c r="K28" s="27"/>
      <c r="L28" s="27"/>
    </row>
    <row r="29" spans="2:12" ht="15" customHeight="1">
      <c r="B29" s="450" t="s">
        <v>70</v>
      </c>
      <c r="C29" s="598"/>
      <c r="D29" s="598"/>
      <c r="E29" s="294">
        <f>SUM(E27:E28)</f>
        <v>253106679</v>
      </c>
      <c r="F29" s="676" t="s">
        <v>276</v>
      </c>
      <c r="G29" s="677"/>
      <c r="H29" s="677"/>
      <c r="I29" s="143"/>
    </row>
    <row r="30" spans="2:12" ht="15" customHeight="1">
      <c r="B30" s="612"/>
      <c r="C30" s="612"/>
    </row>
    <row r="31" spans="2:12" ht="15" customHeight="1">
      <c r="B31" s="98"/>
      <c r="C31" s="98"/>
      <c r="D31" s="98"/>
      <c r="E31" s="98"/>
      <c r="F31" s="304"/>
      <c r="G31" s="98"/>
      <c r="H31" s="119"/>
    </row>
    <row r="33" spans="5:8">
      <c r="H33" s="38"/>
    </row>
    <row r="34" spans="5:8">
      <c r="E34" s="38"/>
    </row>
    <row r="35" spans="5:8">
      <c r="E35" s="27"/>
    </row>
  </sheetData>
  <mergeCells count="38">
    <mergeCell ref="F28:H28"/>
    <mergeCell ref="F29:H29"/>
    <mergeCell ref="F9:H9"/>
    <mergeCell ref="B10:D10"/>
    <mergeCell ref="B28:D28"/>
    <mergeCell ref="C26:C27"/>
    <mergeCell ref="B1:H1"/>
    <mergeCell ref="F25:G25"/>
    <mergeCell ref="G16:H17"/>
    <mergeCell ref="G18:H19"/>
    <mergeCell ref="B2:H2"/>
    <mergeCell ref="B22:D22"/>
    <mergeCell ref="B18:C19"/>
    <mergeCell ref="B16:C17"/>
    <mergeCell ref="B11:D11"/>
    <mergeCell ref="F24:G24"/>
    <mergeCell ref="B4:C4"/>
    <mergeCell ref="B23:B27"/>
    <mergeCell ref="C24:D24"/>
    <mergeCell ref="C25:D25"/>
    <mergeCell ref="G20:H21"/>
    <mergeCell ref="F10:H10"/>
    <mergeCell ref="B30:C30"/>
    <mergeCell ref="H23:H27"/>
    <mergeCell ref="G26:G27"/>
    <mergeCell ref="F22:H22"/>
    <mergeCell ref="B6:D8"/>
    <mergeCell ref="F11:H11"/>
    <mergeCell ref="G12:H13"/>
    <mergeCell ref="G14:H15"/>
    <mergeCell ref="B20:C21"/>
    <mergeCell ref="F23:G23"/>
    <mergeCell ref="B29:D29"/>
    <mergeCell ref="C23:D23"/>
    <mergeCell ref="F6:H8"/>
    <mergeCell ref="B9:D9"/>
    <mergeCell ref="B14:C15"/>
    <mergeCell ref="B12:C13"/>
  </mergeCells>
  <printOptions horizontalCentered="1" verticalCentered="1"/>
  <pageMargins left="0" right="0" top="0" bottom="0" header="0.31496062992126" footer="0"/>
  <pageSetup paperSize="9" scale="95" orientation="landscape" r:id="rId1"/>
  <headerFooter>
    <oddFooter>&amp;C23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J19"/>
  <sheetViews>
    <sheetView rightToLeft="1" topLeftCell="A7" workbookViewId="0">
      <selection activeCell="H23" sqref="H23"/>
    </sheetView>
  </sheetViews>
  <sheetFormatPr defaultRowHeight="12.75"/>
  <cols>
    <col min="1" max="1" width="8.140625" customWidth="1"/>
    <col min="2" max="2" width="11.140625" customWidth="1"/>
    <col min="3" max="3" width="6.5703125" customWidth="1"/>
    <col min="4" max="4" width="8.140625" customWidth="1"/>
    <col min="5" max="5" width="15.28515625" customWidth="1"/>
    <col min="7" max="7" width="6.42578125" customWidth="1"/>
    <col min="8" max="8" width="23.5703125" customWidth="1"/>
  </cols>
  <sheetData>
    <row r="1" spans="2:10" ht="36" customHeight="1">
      <c r="B1" s="698" t="s">
        <v>501</v>
      </c>
      <c r="C1" s="698"/>
      <c r="D1" s="698"/>
      <c r="E1" s="698"/>
      <c r="F1" s="698"/>
      <c r="G1" s="698"/>
      <c r="H1" s="698"/>
      <c r="J1" s="288"/>
    </row>
    <row r="2" spans="2:10" ht="42.75" customHeight="1">
      <c r="B2" s="698" t="s">
        <v>502</v>
      </c>
      <c r="C2" s="698"/>
      <c r="D2" s="698"/>
      <c r="E2" s="698"/>
      <c r="F2" s="698"/>
      <c r="G2" s="698"/>
      <c r="H2" s="698"/>
    </row>
    <row r="3" spans="2:10" ht="12.75" customHeight="1">
      <c r="B3" s="156"/>
      <c r="C3" s="156"/>
      <c r="D3" s="156"/>
      <c r="E3" s="156"/>
      <c r="F3" s="156"/>
      <c r="G3" s="156"/>
      <c r="H3" s="156"/>
    </row>
    <row r="4" spans="2:10" ht="18" customHeight="1">
      <c r="B4" s="701" t="s">
        <v>405</v>
      </c>
      <c r="C4" s="701"/>
      <c r="D4" s="196"/>
      <c r="E4" s="196"/>
      <c r="F4" s="196"/>
      <c r="G4" s="196"/>
      <c r="H4" s="306" t="s">
        <v>256</v>
      </c>
    </row>
    <row r="5" spans="2:10" ht="15" customHeight="1">
      <c r="B5" s="194" t="s">
        <v>88</v>
      </c>
      <c r="C5" s="194"/>
      <c r="D5" s="194"/>
      <c r="E5" s="196"/>
      <c r="F5" s="56"/>
      <c r="G5" s="196"/>
      <c r="H5" s="194" t="s">
        <v>301</v>
      </c>
    </row>
    <row r="6" spans="2:10" ht="18" customHeight="1">
      <c r="B6" s="380" t="s">
        <v>94</v>
      </c>
      <c r="C6" s="380"/>
      <c r="D6" s="381"/>
      <c r="E6" s="290" t="s">
        <v>391</v>
      </c>
      <c r="F6" s="415" t="s">
        <v>175</v>
      </c>
      <c r="G6" s="380"/>
      <c r="H6" s="380"/>
    </row>
    <row r="7" spans="2:10" ht="15.75" customHeight="1">
      <c r="B7" s="382"/>
      <c r="C7" s="382"/>
      <c r="D7" s="383"/>
      <c r="E7" s="296" t="s">
        <v>392</v>
      </c>
      <c r="F7" s="416"/>
      <c r="G7" s="382"/>
      <c r="H7" s="382"/>
    </row>
    <row r="8" spans="2:10" ht="12" customHeight="1">
      <c r="B8" s="452"/>
      <c r="C8" s="452"/>
      <c r="D8" s="538"/>
      <c r="E8" s="295"/>
      <c r="F8" s="417"/>
      <c r="G8" s="452"/>
      <c r="H8" s="452"/>
    </row>
    <row r="9" spans="2:10" ht="23.25" customHeight="1">
      <c r="B9" s="450" t="s">
        <v>107</v>
      </c>
      <c r="C9" s="709"/>
      <c r="D9" s="709"/>
      <c r="E9" s="294">
        <v>530264</v>
      </c>
      <c r="F9" s="705" t="s">
        <v>278</v>
      </c>
      <c r="G9" s="705"/>
      <c r="H9" s="676"/>
    </row>
    <row r="10" spans="2:10" ht="23.25" customHeight="1">
      <c r="B10" s="450" t="s">
        <v>108</v>
      </c>
      <c r="C10" s="709"/>
      <c r="D10" s="709"/>
      <c r="E10" s="294">
        <v>1702900</v>
      </c>
      <c r="F10" s="705" t="s">
        <v>186</v>
      </c>
      <c r="G10" s="705"/>
      <c r="H10" s="676"/>
    </row>
    <row r="11" spans="2:10" ht="23.25" customHeight="1">
      <c r="B11" s="450" t="s">
        <v>75</v>
      </c>
      <c r="C11" s="709"/>
      <c r="D11" s="709"/>
      <c r="E11" s="294">
        <v>372779</v>
      </c>
      <c r="F11" s="705" t="s">
        <v>211</v>
      </c>
      <c r="G11" s="705"/>
      <c r="H11" s="676"/>
    </row>
    <row r="12" spans="2:10" ht="23.25" customHeight="1">
      <c r="B12" s="450" t="s">
        <v>109</v>
      </c>
      <c r="C12" s="598"/>
      <c r="D12" s="598"/>
      <c r="E12" s="294">
        <v>111255</v>
      </c>
      <c r="F12" s="705" t="s">
        <v>210</v>
      </c>
      <c r="G12" s="705"/>
      <c r="H12" s="676"/>
    </row>
    <row r="13" spans="2:10" ht="23.25" customHeight="1">
      <c r="B13" s="450" t="s">
        <v>110</v>
      </c>
      <c r="C13" s="598"/>
      <c r="D13" s="598"/>
      <c r="E13" s="294">
        <v>281450</v>
      </c>
      <c r="F13" s="705" t="s">
        <v>322</v>
      </c>
      <c r="G13" s="705"/>
      <c r="H13" s="676"/>
    </row>
    <row r="14" spans="2:10" ht="25.5" customHeight="1">
      <c r="B14" s="450" t="s">
        <v>111</v>
      </c>
      <c r="C14" s="598"/>
      <c r="D14" s="598"/>
      <c r="E14" s="294">
        <v>635725</v>
      </c>
      <c r="F14" s="440" t="s">
        <v>279</v>
      </c>
      <c r="G14" s="441"/>
      <c r="H14" s="441"/>
    </row>
    <row r="15" spans="2:10" ht="23.25" customHeight="1">
      <c r="B15" s="450" t="s">
        <v>112</v>
      </c>
      <c r="C15" s="598"/>
      <c r="D15" s="598"/>
      <c r="E15" s="294">
        <v>191850</v>
      </c>
      <c r="F15" s="705" t="s">
        <v>280</v>
      </c>
      <c r="G15" s="705"/>
      <c r="H15" s="676"/>
    </row>
    <row r="16" spans="2:10" ht="23.25" customHeight="1">
      <c r="B16" s="450" t="s">
        <v>73</v>
      </c>
      <c r="C16" s="598"/>
      <c r="D16" s="598"/>
      <c r="E16" s="294">
        <v>1735150</v>
      </c>
      <c r="F16" s="705" t="s">
        <v>209</v>
      </c>
      <c r="G16" s="705"/>
      <c r="H16" s="676"/>
    </row>
    <row r="17" spans="2:8" ht="23.25" customHeight="1">
      <c r="B17" s="599" t="s">
        <v>34</v>
      </c>
      <c r="C17" s="600"/>
      <c r="D17" s="600"/>
      <c r="E17" s="294">
        <v>308750</v>
      </c>
      <c r="F17" s="710" t="s">
        <v>281</v>
      </c>
      <c r="G17" s="710"/>
      <c r="H17" s="706"/>
    </row>
    <row r="18" spans="2:8" ht="23.25" customHeight="1">
      <c r="B18" s="450" t="s">
        <v>113</v>
      </c>
      <c r="C18" s="598"/>
      <c r="D18" s="598"/>
      <c r="E18" s="294">
        <f>SUM(E9:E17)</f>
        <v>5870123</v>
      </c>
      <c r="F18" s="705" t="s">
        <v>282</v>
      </c>
      <c r="G18" s="705"/>
      <c r="H18" s="676"/>
    </row>
    <row r="19" spans="2:8" ht="12.75" customHeight="1">
      <c r="B19" s="509"/>
      <c r="C19" s="509"/>
      <c r="D19" s="509"/>
      <c r="E19" s="509"/>
      <c r="F19" s="509"/>
      <c r="G19" s="509"/>
      <c r="H19" s="509"/>
    </row>
  </sheetData>
  <mergeCells count="26">
    <mergeCell ref="F12:H12"/>
    <mergeCell ref="B6:D8"/>
    <mergeCell ref="B10:D10"/>
    <mergeCell ref="B1:H1"/>
    <mergeCell ref="B2:H2"/>
    <mergeCell ref="F9:H9"/>
    <mergeCell ref="F10:H10"/>
    <mergeCell ref="B4:C4"/>
    <mergeCell ref="F6:H8"/>
    <mergeCell ref="B9:D9"/>
    <mergeCell ref="B19:H19"/>
    <mergeCell ref="F11:H11"/>
    <mergeCell ref="F15:H15"/>
    <mergeCell ref="F16:H16"/>
    <mergeCell ref="B14:D14"/>
    <mergeCell ref="F18:H18"/>
    <mergeCell ref="B17:D17"/>
    <mergeCell ref="B11:D11"/>
    <mergeCell ref="B18:D18"/>
    <mergeCell ref="F17:H17"/>
    <mergeCell ref="F14:H14"/>
    <mergeCell ref="B15:D15"/>
    <mergeCell ref="B12:D12"/>
    <mergeCell ref="B13:D13"/>
    <mergeCell ref="B16:D16"/>
    <mergeCell ref="F13:H13"/>
  </mergeCells>
  <printOptions horizontalCentered="1"/>
  <pageMargins left="0" right="0" top="1.5" bottom="0" header="2.25" footer="0"/>
  <pageSetup paperSize="9" orientation="portrait" r:id="rId1"/>
  <headerFooter>
    <oddFooter>&amp;C24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H46"/>
  <sheetViews>
    <sheetView rightToLeft="1" workbookViewId="0">
      <selection activeCell="A2" sqref="A2:G10"/>
    </sheetView>
  </sheetViews>
  <sheetFormatPr defaultRowHeight="12.75"/>
  <cols>
    <col min="1" max="1" width="10.7109375" customWidth="1"/>
    <col min="2" max="2" width="15.42578125" customWidth="1"/>
    <col min="3" max="3" width="12.140625" customWidth="1"/>
    <col min="4" max="4" width="11.85546875" customWidth="1"/>
    <col min="5" max="5" width="12" customWidth="1"/>
    <col min="6" max="6" width="20" customWidth="1"/>
    <col min="7" max="7" width="16.140625" customWidth="1"/>
  </cols>
  <sheetData>
    <row r="2" spans="1:8" ht="39" customHeight="1">
      <c r="A2" s="712" t="s">
        <v>503</v>
      </c>
      <c r="B2" s="712"/>
      <c r="C2" s="712"/>
      <c r="D2" s="712"/>
      <c r="E2" s="712"/>
      <c r="F2" s="712"/>
      <c r="G2" s="712"/>
      <c r="H2" s="101"/>
    </row>
    <row r="3" spans="1:8" ht="36.75" customHeight="1">
      <c r="A3" s="462" t="s">
        <v>504</v>
      </c>
      <c r="B3" s="462"/>
      <c r="C3" s="462"/>
      <c r="D3" s="462"/>
      <c r="E3" s="462"/>
      <c r="F3" s="462"/>
      <c r="G3" s="462"/>
    </row>
    <row r="4" spans="1:8" ht="21" hidden="1" customHeight="1">
      <c r="A4" s="462"/>
      <c r="B4" s="462"/>
      <c r="C4" s="462"/>
      <c r="D4" s="462"/>
      <c r="E4" s="462"/>
      <c r="F4" s="462"/>
      <c r="G4" s="462"/>
    </row>
    <row r="5" spans="1:8" ht="21" customHeight="1">
      <c r="A5" s="43" t="s">
        <v>283</v>
      </c>
      <c r="B5" s="196"/>
      <c r="C5" s="196"/>
      <c r="D5" s="196"/>
      <c r="E5" s="196"/>
      <c r="F5" s="196"/>
      <c r="G5" s="154" t="s">
        <v>284</v>
      </c>
    </row>
    <row r="6" spans="1:8" ht="15">
      <c r="A6" s="381" t="s">
        <v>14</v>
      </c>
      <c r="B6" s="117" t="s">
        <v>334</v>
      </c>
      <c r="C6" s="713" t="s">
        <v>367</v>
      </c>
      <c r="D6" s="714"/>
      <c r="E6" s="715" t="s">
        <v>366</v>
      </c>
      <c r="F6" s="716"/>
      <c r="G6" s="415" t="s">
        <v>216</v>
      </c>
    </row>
    <row r="7" spans="1:8" ht="44.45" customHeight="1">
      <c r="A7" s="383"/>
      <c r="B7" s="118" t="s">
        <v>8</v>
      </c>
      <c r="C7" s="114" t="s">
        <v>365</v>
      </c>
      <c r="D7" s="114" t="s">
        <v>12</v>
      </c>
      <c r="E7" s="114" t="s">
        <v>35</v>
      </c>
      <c r="F7" s="291" t="s">
        <v>464</v>
      </c>
      <c r="G7" s="416"/>
    </row>
    <row r="8" spans="1:8" ht="45.75" customHeight="1">
      <c r="A8" s="538"/>
      <c r="B8" s="116" t="s">
        <v>287</v>
      </c>
      <c r="C8" s="116" t="s">
        <v>161</v>
      </c>
      <c r="D8" s="115" t="s">
        <v>162</v>
      </c>
      <c r="E8" s="115" t="s">
        <v>163</v>
      </c>
      <c r="F8" s="291" t="s">
        <v>465</v>
      </c>
      <c r="G8" s="417"/>
    </row>
    <row r="9" spans="1:8" ht="18" customHeight="1">
      <c r="A9" s="113" t="s">
        <v>18</v>
      </c>
      <c r="B9" s="150">
        <v>2</v>
      </c>
      <c r="C9" s="150">
        <v>0</v>
      </c>
      <c r="D9" s="150">
        <v>0</v>
      </c>
      <c r="E9" s="150">
        <v>1</v>
      </c>
      <c r="F9" s="150">
        <v>1</v>
      </c>
      <c r="G9" s="284" t="s">
        <v>460</v>
      </c>
    </row>
    <row r="10" spans="1:8" ht="18" customHeight="1">
      <c r="A10" s="113" t="s">
        <v>2</v>
      </c>
      <c r="B10" s="150">
        <v>2</v>
      </c>
      <c r="C10" s="150">
        <v>0</v>
      </c>
      <c r="D10" s="150">
        <v>0</v>
      </c>
      <c r="E10" s="150">
        <v>1</v>
      </c>
      <c r="F10" s="150">
        <v>1</v>
      </c>
      <c r="G10" s="283" t="s">
        <v>147</v>
      </c>
    </row>
    <row r="11" spans="1:8" ht="14.25" customHeight="1">
      <c r="A11" s="509"/>
      <c r="B11" s="509"/>
      <c r="C11" s="509"/>
      <c r="D11" s="509"/>
      <c r="E11" s="509"/>
      <c r="F11" s="509"/>
      <c r="G11" s="509"/>
    </row>
    <row r="12" spans="1:8" ht="15">
      <c r="A12" s="711"/>
      <c r="B12" s="711"/>
      <c r="C12" s="711"/>
      <c r="D12" s="711"/>
      <c r="E12" s="711"/>
      <c r="F12" s="711"/>
      <c r="G12" s="28"/>
    </row>
    <row r="44" spans="4:4">
      <c r="D44" s="13"/>
    </row>
    <row r="46" spans="4:4">
      <c r="D46" s="129"/>
    </row>
  </sheetData>
  <mergeCells count="8">
    <mergeCell ref="A11:G11"/>
    <mergeCell ref="A12:F12"/>
    <mergeCell ref="A2:G2"/>
    <mergeCell ref="A3:G4"/>
    <mergeCell ref="A6:A8"/>
    <mergeCell ref="C6:D6"/>
    <mergeCell ref="E6:F6"/>
    <mergeCell ref="G6:G8"/>
  </mergeCells>
  <printOptions horizontalCentered="1" verticalCentered="1"/>
  <pageMargins left="0.7" right="0.7" top="0.75" bottom="0.75" header="0.3" footer="0.3"/>
  <pageSetup paperSize="9" orientation="landscape" r:id="rId1"/>
  <headerFooter>
    <oddFooter>&amp;C27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3:T20"/>
  <sheetViews>
    <sheetView rightToLeft="1" tabSelected="1" zoomScale="90" zoomScaleNormal="90" workbookViewId="0">
      <selection activeCell="T10" sqref="T10"/>
    </sheetView>
  </sheetViews>
  <sheetFormatPr defaultRowHeight="12.75"/>
  <cols>
    <col min="1" max="1" width="6.28515625" customWidth="1"/>
    <col min="2" max="2" width="5.5703125" customWidth="1"/>
    <col min="3" max="3" width="9.85546875" customWidth="1"/>
    <col min="4" max="4" width="10.42578125" customWidth="1"/>
    <col min="5" max="5" width="9.28515625" customWidth="1"/>
    <col min="6" max="6" width="11.28515625" bestFit="1" customWidth="1"/>
    <col min="7" max="7" width="8.5703125" customWidth="1"/>
    <col min="8" max="8" width="7.28515625" customWidth="1"/>
    <col min="9" max="9" width="9.140625" customWidth="1"/>
    <col min="10" max="10" width="5.28515625" customWidth="1"/>
    <col min="11" max="11" width="6.85546875" customWidth="1"/>
    <col min="12" max="12" width="10.28515625" customWidth="1"/>
    <col min="13" max="13" width="9.42578125" customWidth="1"/>
    <col min="14" max="14" width="8.42578125" customWidth="1"/>
    <col min="15" max="15" width="7.140625" customWidth="1"/>
    <col min="16" max="16" width="9" customWidth="1"/>
    <col min="17" max="17" width="9.140625" customWidth="1"/>
    <col min="18" max="18" width="11.7109375" customWidth="1"/>
    <col min="19" max="19" width="17.140625" customWidth="1"/>
    <col min="21" max="21" width="18" customWidth="1"/>
    <col min="26" max="26" width="16.42578125" customWidth="1"/>
  </cols>
  <sheetData>
    <row r="3" spans="1:20" ht="19.5" customHeight="1">
      <c r="A3" s="727" t="s">
        <v>505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</row>
    <row r="4" spans="1:20" ht="20.25" customHeight="1">
      <c r="A4" s="698" t="s">
        <v>506</v>
      </c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698"/>
      <c r="Q4" s="698"/>
      <c r="R4" s="698"/>
    </row>
    <row r="5" spans="1:20" ht="15.75">
      <c r="A5" s="728" t="s">
        <v>390</v>
      </c>
      <c r="B5" s="728"/>
      <c r="C5" s="22"/>
      <c r="D5" s="22"/>
      <c r="E5" s="22"/>
      <c r="F5" s="22"/>
      <c r="G5" s="22"/>
      <c r="H5" s="22"/>
      <c r="I5" s="22"/>
      <c r="J5" s="22"/>
      <c r="K5" s="22"/>
      <c r="L5" s="193"/>
      <c r="M5" s="193"/>
      <c r="N5" s="193"/>
      <c r="O5" s="193"/>
      <c r="P5" s="22"/>
      <c r="Q5" s="508" t="s">
        <v>302</v>
      </c>
      <c r="R5" s="508"/>
    </row>
    <row r="6" spans="1:20" ht="16.5" customHeight="1">
      <c r="A6" s="729" t="s">
        <v>88</v>
      </c>
      <c r="B6" s="729"/>
      <c r="C6" s="729"/>
      <c r="D6" s="190"/>
      <c r="E6" s="199"/>
      <c r="F6" s="199"/>
      <c r="G6" s="199"/>
      <c r="H6" s="199"/>
      <c r="I6" s="199"/>
      <c r="J6" s="199"/>
      <c r="K6" s="199"/>
      <c r="L6" s="199"/>
      <c r="M6" s="199"/>
      <c r="N6" s="22"/>
      <c r="O6" s="200"/>
      <c r="P6" s="200"/>
      <c r="Q6" s="200"/>
      <c r="R6" s="200" t="s">
        <v>146</v>
      </c>
      <c r="S6" s="23"/>
    </row>
    <row r="7" spans="1:20" ht="16.5" customHeight="1">
      <c r="A7" s="730" t="s">
        <v>14</v>
      </c>
      <c r="B7" s="465" t="s">
        <v>126</v>
      </c>
      <c r="C7" s="733"/>
      <c r="D7" s="733"/>
      <c r="E7" s="733"/>
      <c r="F7" s="734" t="s">
        <v>288</v>
      </c>
      <c r="G7" s="734"/>
      <c r="H7" s="734"/>
      <c r="I7" s="734"/>
      <c r="J7" s="465" t="s">
        <v>115</v>
      </c>
      <c r="K7" s="733"/>
      <c r="L7" s="733"/>
      <c r="M7" s="733"/>
      <c r="N7" s="724" t="s">
        <v>290</v>
      </c>
      <c r="O7" s="724"/>
      <c r="P7" s="724"/>
      <c r="Q7" s="725"/>
      <c r="R7" s="735" t="s">
        <v>216</v>
      </c>
      <c r="S7" s="72"/>
      <c r="T7" s="72"/>
    </row>
    <row r="8" spans="1:20" ht="14.25" customHeight="1">
      <c r="A8" s="731"/>
      <c r="B8" s="466"/>
      <c r="C8" s="726"/>
      <c r="D8" s="726"/>
      <c r="E8" s="726"/>
      <c r="F8" s="71"/>
      <c r="G8" s="726" t="s">
        <v>289</v>
      </c>
      <c r="H8" s="726"/>
      <c r="I8" s="726"/>
      <c r="J8" s="466"/>
      <c r="K8" s="726"/>
      <c r="L8" s="726"/>
      <c r="M8" s="726"/>
      <c r="N8" s="724"/>
      <c r="O8" s="724"/>
      <c r="P8" s="724"/>
      <c r="Q8" s="725"/>
      <c r="R8" s="736"/>
    </row>
    <row r="9" spans="1:20" s="2" customFormat="1" ht="18" customHeight="1">
      <c r="A9" s="731"/>
      <c r="B9" s="465" t="s">
        <v>36</v>
      </c>
      <c r="C9" s="733"/>
      <c r="D9" s="463" t="s">
        <v>291</v>
      </c>
      <c r="E9" s="717" t="s">
        <v>114</v>
      </c>
      <c r="F9" s="465" t="s">
        <v>38</v>
      </c>
      <c r="G9" s="463"/>
      <c r="H9" s="717" t="s">
        <v>34</v>
      </c>
      <c r="I9" s="741" t="s">
        <v>106</v>
      </c>
      <c r="J9" s="465" t="s">
        <v>36</v>
      </c>
      <c r="K9" s="733" t="s">
        <v>291</v>
      </c>
      <c r="L9" s="463"/>
      <c r="M9" s="743" t="s">
        <v>114</v>
      </c>
      <c r="N9" s="718" t="s">
        <v>38</v>
      </c>
      <c r="O9" s="718"/>
      <c r="P9" s="717" t="s">
        <v>34</v>
      </c>
      <c r="Q9" s="717" t="s">
        <v>66</v>
      </c>
      <c r="R9" s="736"/>
    </row>
    <row r="10" spans="1:20" s="2" customFormat="1" ht="18" customHeight="1">
      <c r="A10" s="731"/>
      <c r="B10" s="466"/>
      <c r="C10" s="726"/>
      <c r="D10" s="464"/>
      <c r="E10" s="360"/>
      <c r="F10" s="466" t="s">
        <v>296</v>
      </c>
      <c r="G10" s="464"/>
      <c r="H10" s="360"/>
      <c r="I10" s="742"/>
      <c r="J10" s="466"/>
      <c r="K10" s="726"/>
      <c r="L10" s="464"/>
      <c r="M10" s="744"/>
      <c r="N10" s="363" t="s">
        <v>296</v>
      </c>
      <c r="O10" s="363"/>
      <c r="P10" s="360"/>
      <c r="Q10" s="360"/>
      <c r="R10" s="736"/>
    </row>
    <row r="11" spans="1:20" s="2" customFormat="1" ht="15.75" customHeight="1">
      <c r="A11" s="731"/>
      <c r="B11" s="465" t="s">
        <v>41</v>
      </c>
      <c r="C11" s="463"/>
      <c r="D11" s="717" t="s">
        <v>120</v>
      </c>
      <c r="E11" s="360"/>
      <c r="F11" s="718" t="s">
        <v>39</v>
      </c>
      <c r="G11" s="718" t="s">
        <v>40</v>
      </c>
      <c r="H11" s="720" t="s">
        <v>299</v>
      </c>
      <c r="I11" s="739" t="s">
        <v>253</v>
      </c>
      <c r="J11" s="718" t="s">
        <v>41</v>
      </c>
      <c r="K11" s="718"/>
      <c r="L11" s="717" t="s">
        <v>120</v>
      </c>
      <c r="M11" s="744"/>
      <c r="N11" s="718" t="s">
        <v>39</v>
      </c>
      <c r="O11" s="718" t="s">
        <v>40</v>
      </c>
      <c r="P11" s="360"/>
      <c r="Q11" s="360"/>
      <c r="R11" s="736"/>
    </row>
    <row r="12" spans="1:20" s="2" customFormat="1" ht="15.75" customHeight="1">
      <c r="A12" s="731"/>
      <c r="B12" s="745" t="s">
        <v>292</v>
      </c>
      <c r="C12" s="746"/>
      <c r="D12" s="360"/>
      <c r="E12" s="360"/>
      <c r="F12" s="719"/>
      <c r="G12" s="362"/>
      <c r="H12" s="720"/>
      <c r="I12" s="739"/>
      <c r="J12" s="363" t="s">
        <v>292</v>
      </c>
      <c r="K12" s="363"/>
      <c r="L12" s="360"/>
      <c r="M12" s="744"/>
      <c r="N12" s="362"/>
      <c r="O12" s="362"/>
      <c r="P12" s="720" t="s">
        <v>299</v>
      </c>
      <c r="Q12" s="720" t="s">
        <v>253</v>
      </c>
      <c r="R12" s="736"/>
    </row>
    <row r="13" spans="1:20" s="2" customFormat="1" ht="15.75" customHeight="1">
      <c r="A13" s="731"/>
      <c r="B13" s="69" t="s">
        <v>29</v>
      </c>
      <c r="C13" s="69" t="s">
        <v>37</v>
      </c>
      <c r="D13" s="720" t="s">
        <v>294</v>
      </c>
      <c r="E13" s="720" t="s">
        <v>295</v>
      </c>
      <c r="F13" s="722" t="s">
        <v>297</v>
      </c>
      <c r="G13" s="722" t="s">
        <v>298</v>
      </c>
      <c r="H13" s="720"/>
      <c r="I13" s="739"/>
      <c r="J13" s="69" t="s">
        <v>29</v>
      </c>
      <c r="K13" s="69" t="s">
        <v>37</v>
      </c>
      <c r="L13" s="717" t="s">
        <v>294</v>
      </c>
      <c r="M13" s="739" t="s">
        <v>295</v>
      </c>
      <c r="N13" s="362"/>
      <c r="O13" s="362"/>
      <c r="P13" s="720"/>
      <c r="Q13" s="719"/>
      <c r="R13" s="736"/>
    </row>
    <row r="14" spans="1:20" s="2" customFormat="1" ht="15.75" customHeight="1">
      <c r="A14" s="731"/>
      <c r="B14" s="720" t="s">
        <v>293</v>
      </c>
      <c r="C14" s="722" t="s">
        <v>196</v>
      </c>
      <c r="D14" s="720"/>
      <c r="E14" s="720"/>
      <c r="F14" s="719"/>
      <c r="G14" s="722"/>
      <c r="H14" s="720"/>
      <c r="I14" s="739"/>
      <c r="J14" s="720" t="s">
        <v>293</v>
      </c>
      <c r="K14" s="722" t="s">
        <v>196</v>
      </c>
      <c r="L14" s="360"/>
      <c r="M14" s="739"/>
      <c r="N14" s="720" t="s">
        <v>300</v>
      </c>
      <c r="O14" s="722" t="s">
        <v>298</v>
      </c>
      <c r="P14" s="720"/>
      <c r="Q14" s="719"/>
      <c r="R14" s="736"/>
    </row>
    <row r="15" spans="1:20" s="2" customFormat="1" ht="15.75" customHeight="1">
      <c r="A15" s="731"/>
      <c r="B15" s="720"/>
      <c r="C15" s="722"/>
      <c r="D15" s="720"/>
      <c r="E15" s="720"/>
      <c r="F15" s="719"/>
      <c r="G15" s="722"/>
      <c r="H15" s="720"/>
      <c r="I15" s="739"/>
      <c r="J15" s="720"/>
      <c r="K15" s="722"/>
      <c r="L15" s="360"/>
      <c r="M15" s="739"/>
      <c r="N15" s="720"/>
      <c r="O15" s="722"/>
      <c r="P15" s="720"/>
      <c r="Q15" s="719"/>
      <c r="R15" s="736"/>
    </row>
    <row r="16" spans="1:20" s="2" customFormat="1" ht="4.5" customHeight="1">
      <c r="A16" s="732"/>
      <c r="B16" s="721"/>
      <c r="C16" s="723"/>
      <c r="D16" s="721"/>
      <c r="E16" s="721"/>
      <c r="F16" s="738"/>
      <c r="G16" s="723"/>
      <c r="H16" s="721"/>
      <c r="I16" s="740"/>
      <c r="J16" s="721"/>
      <c r="K16" s="723"/>
      <c r="L16" s="361"/>
      <c r="M16" s="740"/>
      <c r="N16" s="721"/>
      <c r="O16" s="723"/>
      <c r="P16" s="721"/>
      <c r="Q16" s="738"/>
      <c r="R16" s="737"/>
    </row>
    <row r="17" spans="1:19" s="2" customFormat="1" ht="26.25" customHeight="1">
      <c r="A17" s="298" t="s">
        <v>18</v>
      </c>
      <c r="B17" s="109">
        <v>89</v>
      </c>
      <c r="C17" s="294">
        <v>1400000</v>
      </c>
      <c r="D17" s="294">
        <v>0</v>
      </c>
      <c r="E17" s="294">
        <v>0</v>
      </c>
      <c r="F17" s="294">
        <v>7648</v>
      </c>
      <c r="G17" s="294">
        <v>127500</v>
      </c>
      <c r="H17" s="294">
        <v>98712</v>
      </c>
      <c r="I17" s="294">
        <v>0</v>
      </c>
      <c r="J17" s="294">
        <v>17</v>
      </c>
      <c r="K17" s="294">
        <v>67566</v>
      </c>
      <c r="L17" s="294">
        <v>56000</v>
      </c>
      <c r="M17" s="294">
        <v>2500</v>
      </c>
      <c r="N17" s="294">
        <v>117850</v>
      </c>
      <c r="O17" s="294">
        <v>7550</v>
      </c>
      <c r="P17" s="294">
        <v>11000</v>
      </c>
      <c r="Q17" s="294">
        <v>155300</v>
      </c>
      <c r="R17" s="285" t="s">
        <v>219</v>
      </c>
      <c r="S17" s="102"/>
    </row>
    <row r="18" spans="1:19" s="2" customFormat="1" ht="26.25" customHeight="1">
      <c r="A18" s="35" t="s">
        <v>2</v>
      </c>
      <c r="B18" s="109">
        <v>89</v>
      </c>
      <c r="C18" s="294">
        <v>1400000</v>
      </c>
      <c r="D18" s="294">
        <v>0</v>
      </c>
      <c r="E18" s="294">
        <v>0</v>
      </c>
      <c r="F18" s="294">
        <v>7648</v>
      </c>
      <c r="G18" s="294">
        <v>127500</v>
      </c>
      <c r="H18" s="294">
        <v>98712</v>
      </c>
      <c r="I18" s="294">
        <v>0</v>
      </c>
      <c r="J18" s="294">
        <v>17</v>
      </c>
      <c r="K18" s="294">
        <v>67566</v>
      </c>
      <c r="L18" s="294">
        <v>56000</v>
      </c>
      <c r="M18" s="294">
        <v>2500</v>
      </c>
      <c r="N18" s="294">
        <v>117850</v>
      </c>
      <c r="O18" s="294">
        <v>7550</v>
      </c>
      <c r="P18" s="294">
        <v>11000</v>
      </c>
      <c r="Q18" s="294">
        <v>155300</v>
      </c>
      <c r="R18" s="270" t="s">
        <v>147</v>
      </c>
    </row>
    <row r="19" spans="1:19" ht="17.25" customHeight="1">
      <c r="A19" s="509"/>
      <c r="B19" s="509"/>
      <c r="C19" s="509"/>
      <c r="D19" s="509"/>
      <c r="E19" s="509"/>
      <c r="F19" s="509"/>
      <c r="G19" s="509"/>
    </row>
    <row r="20" spans="1:19" ht="22.5" customHeight="1">
      <c r="J20" s="27"/>
    </row>
  </sheetData>
  <mergeCells count="53">
    <mergeCell ref="A19:G19"/>
    <mergeCell ref="N14:N16"/>
    <mergeCell ref="O14:O16"/>
    <mergeCell ref="J12:K12"/>
    <mergeCell ref="P12:P16"/>
    <mergeCell ref="B14:B16"/>
    <mergeCell ref="C14:C16"/>
    <mergeCell ref="L13:L16"/>
    <mergeCell ref="M13:M16"/>
    <mergeCell ref="D13:D16"/>
    <mergeCell ref="L11:L12"/>
    <mergeCell ref="N11:N13"/>
    <mergeCell ref="O11:O13"/>
    <mergeCell ref="P9:P11"/>
    <mergeCell ref="B12:C12"/>
    <mergeCell ref="E13:E16"/>
    <mergeCell ref="Q9:Q11"/>
    <mergeCell ref="F13:F16"/>
    <mergeCell ref="G13:G16"/>
    <mergeCell ref="J9:J10"/>
    <mergeCell ref="K9:L10"/>
    <mergeCell ref="I11:I16"/>
    <mergeCell ref="H9:H10"/>
    <mergeCell ref="I9:I10"/>
    <mergeCell ref="N10:O10"/>
    <mergeCell ref="J11:K11"/>
    <mergeCell ref="M9:M12"/>
    <mergeCell ref="N7:Q8"/>
    <mergeCell ref="G8:I8"/>
    <mergeCell ref="A3:R3"/>
    <mergeCell ref="A4:R4"/>
    <mergeCell ref="A5:B5"/>
    <mergeCell ref="Q5:R5"/>
    <mergeCell ref="A6:C6"/>
    <mergeCell ref="A7:A16"/>
    <mergeCell ref="B7:E8"/>
    <mergeCell ref="F7:I7"/>
    <mergeCell ref="F10:G10"/>
    <mergeCell ref="R7:R16"/>
    <mergeCell ref="J7:M8"/>
    <mergeCell ref="B9:C10"/>
    <mergeCell ref="N9:O9"/>
    <mergeCell ref="Q12:Q16"/>
    <mergeCell ref="D9:D10"/>
    <mergeCell ref="E9:E12"/>
    <mergeCell ref="F9:G9"/>
    <mergeCell ref="J14:J16"/>
    <mergeCell ref="K14:K16"/>
    <mergeCell ref="B11:C11"/>
    <mergeCell ref="D11:D12"/>
    <mergeCell ref="F11:F12"/>
    <mergeCell ref="G11:G12"/>
    <mergeCell ref="H11:H16"/>
  </mergeCells>
  <printOptions horizontalCentered="1" verticalCentered="1"/>
  <pageMargins left="0.25" right="0.25" top="0.75" bottom="0.75" header="0.3" footer="0.3"/>
  <pageSetup paperSize="9" scale="90" orientation="landscape" r:id="rId1"/>
  <headerFooter alignWithMargins="0">
    <oddFooter>&amp;C28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25"/>
  <sheetViews>
    <sheetView rightToLeft="1" topLeftCell="A4" workbookViewId="0">
      <selection activeCell="K9" sqref="K9"/>
    </sheetView>
  </sheetViews>
  <sheetFormatPr defaultRowHeight="12.75"/>
  <cols>
    <col min="1" max="1" width="8.7109375" customWidth="1"/>
    <col min="2" max="2" width="10.7109375" customWidth="1"/>
    <col min="3" max="3" width="9.7109375" customWidth="1"/>
    <col min="4" max="4" width="5.5703125" customWidth="1"/>
    <col min="5" max="6" width="6.42578125" customWidth="1"/>
    <col min="7" max="7" width="10.42578125" customWidth="1"/>
    <col min="8" max="8" width="19.42578125" customWidth="1"/>
    <col min="9" max="9" width="5.85546875" customWidth="1"/>
    <col min="10" max="10" width="4.5703125" customWidth="1"/>
    <col min="11" max="11" width="11.42578125" customWidth="1"/>
    <col min="12" max="12" width="17.140625" customWidth="1"/>
  </cols>
  <sheetData>
    <row r="1" spans="1:12">
      <c r="A1" s="747"/>
      <c r="B1" s="747"/>
      <c r="C1" s="747"/>
      <c r="D1" s="747"/>
      <c r="E1" s="747"/>
      <c r="F1" s="747"/>
      <c r="G1" s="747"/>
      <c r="H1" s="235"/>
      <c r="I1" s="235"/>
      <c r="J1" s="235"/>
      <c r="K1" s="235"/>
      <c r="L1" s="235"/>
    </row>
    <row r="2" spans="1:12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ht="18.75" customHeight="1">
      <c r="A3" s="728" t="s">
        <v>507</v>
      </c>
      <c r="B3" s="728"/>
      <c r="C3" s="728"/>
      <c r="D3" s="728"/>
      <c r="E3" s="728"/>
      <c r="F3" s="728"/>
      <c r="G3" s="728"/>
      <c r="H3" s="728"/>
      <c r="I3" s="236"/>
      <c r="J3" s="236"/>
      <c r="K3" s="236"/>
      <c r="L3" s="236"/>
    </row>
    <row r="4" spans="1:12" ht="36.75" customHeight="1">
      <c r="A4" s="698" t="s">
        <v>508</v>
      </c>
      <c r="B4" s="698"/>
      <c r="C4" s="698"/>
      <c r="D4" s="698"/>
      <c r="E4" s="698"/>
      <c r="F4" s="698"/>
      <c r="G4" s="698"/>
      <c r="H4" s="698"/>
      <c r="I4" s="317"/>
      <c r="J4" s="236"/>
      <c r="K4" s="236"/>
      <c r="L4" s="236"/>
    </row>
    <row r="5" spans="1:12" ht="18" customHeight="1">
      <c r="A5" s="237" t="s">
        <v>449</v>
      </c>
      <c r="B5" s="237"/>
      <c r="C5" s="237"/>
      <c r="D5" s="237"/>
      <c r="E5" s="237"/>
      <c r="F5" s="237"/>
      <c r="G5" s="754" t="s">
        <v>459</v>
      </c>
      <c r="H5" s="754"/>
      <c r="I5" s="236"/>
      <c r="J5" s="236"/>
      <c r="K5" s="236"/>
      <c r="L5" s="236"/>
    </row>
    <row r="6" spans="1:12" ht="15">
      <c r="A6" s="238" t="s">
        <v>427</v>
      </c>
      <c r="B6" s="238"/>
      <c r="C6" s="238"/>
      <c r="D6" s="238"/>
      <c r="E6" s="753" t="s">
        <v>434</v>
      </c>
      <c r="F6" s="753"/>
      <c r="G6" s="753"/>
      <c r="H6" s="753"/>
      <c r="I6" s="236"/>
      <c r="J6" s="236"/>
      <c r="K6" s="236"/>
      <c r="L6" s="236"/>
    </row>
    <row r="7" spans="1:12" ht="21" customHeight="1">
      <c r="A7" s="730" t="s">
        <v>14</v>
      </c>
      <c r="B7" s="241" t="s">
        <v>428</v>
      </c>
      <c r="C7" s="748" t="s">
        <v>448</v>
      </c>
      <c r="D7" s="748"/>
      <c r="E7" s="748"/>
      <c r="F7" s="748"/>
      <c r="G7" s="749"/>
      <c r="H7" s="750" t="s">
        <v>216</v>
      </c>
      <c r="I7" s="236"/>
      <c r="J7" s="236"/>
      <c r="K7" s="236"/>
      <c r="L7" s="236"/>
    </row>
    <row r="8" spans="1:12" ht="23.25" customHeight="1">
      <c r="A8" s="731"/>
      <c r="B8" s="755" t="s">
        <v>429</v>
      </c>
      <c r="C8" s="749"/>
      <c r="D8" s="755" t="s">
        <v>430</v>
      </c>
      <c r="E8" s="749"/>
      <c r="F8" s="755" t="s">
        <v>431</v>
      </c>
      <c r="G8" s="749"/>
      <c r="H8" s="751"/>
      <c r="I8" s="236"/>
      <c r="J8" s="236"/>
      <c r="K8" s="236"/>
      <c r="L8" s="236"/>
    </row>
    <row r="9" spans="1:12" ht="47.25" customHeight="1">
      <c r="A9" s="731"/>
      <c r="B9" s="755" t="s">
        <v>432</v>
      </c>
      <c r="C9" s="749"/>
      <c r="D9" s="756" t="s">
        <v>433</v>
      </c>
      <c r="E9" s="757"/>
      <c r="F9" s="756" t="s">
        <v>435</v>
      </c>
      <c r="G9" s="757"/>
      <c r="H9" s="751"/>
      <c r="I9" s="236"/>
      <c r="J9" s="236"/>
      <c r="K9" s="236"/>
      <c r="L9" s="236"/>
    </row>
    <row r="10" spans="1:12">
      <c r="A10" s="731"/>
      <c r="B10" s="718" t="s">
        <v>32</v>
      </c>
      <c r="C10" s="718" t="s">
        <v>30</v>
      </c>
      <c r="D10" s="718" t="s">
        <v>32</v>
      </c>
      <c r="E10" s="718" t="s">
        <v>30</v>
      </c>
      <c r="F10" s="718" t="s">
        <v>32</v>
      </c>
      <c r="G10" s="718" t="s">
        <v>30</v>
      </c>
      <c r="H10" s="751"/>
      <c r="I10" s="236"/>
      <c r="J10" s="236"/>
      <c r="K10" s="236"/>
      <c r="L10" s="236"/>
    </row>
    <row r="11" spans="1:12">
      <c r="A11" s="732"/>
      <c r="B11" s="363"/>
      <c r="C11" s="363"/>
      <c r="D11" s="363"/>
      <c r="E11" s="363"/>
      <c r="F11" s="363"/>
      <c r="G11" s="363"/>
      <c r="H11" s="752"/>
      <c r="I11" s="236"/>
      <c r="J11" s="236"/>
      <c r="K11" s="236"/>
      <c r="L11" s="236"/>
    </row>
    <row r="12" spans="1:12" ht="20.25" customHeight="1">
      <c r="A12" s="240" t="s">
        <v>18</v>
      </c>
      <c r="B12" s="294">
        <v>33000</v>
      </c>
      <c r="C12" s="294">
        <v>4103680</v>
      </c>
      <c r="D12" s="216">
        <v>0</v>
      </c>
      <c r="E12" s="216">
        <v>0</v>
      </c>
      <c r="F12" s="216">
        <v>0</v>
      </c>
      <c r="G12" s="216">
        <v>0</v>
      </c>
      <c r="H12" s="239" t="s">
        <v>219</v>
      </c>
      <c r="I12" s="236"/>
      <c r="J12" s="236"/>
      <c r="K12" s="236"/>
      <c r="L12" s="236"/>
    </row>
    <row r="13" spans="1:12" ht="20.25" customHeight="1">
      <c r="A13" s="240" t="s">
        <v>2</v>
      </c>
      <c r="B13" s="294">
        <v>33000</v>
      </c>
      <c r="C13" s="294">
        <v>4103680</v>
      </c>
      <c r="D13" s="216">
        <v>0</v>
      </c>
      <c r="E13" s="216">
        <v>0</v>
      </c>
      <c r="F13" s="216">
        <v>0</v>
      </c>
      <c r="G13" s="216">
        <v>0</v>
      </c>
      <c r="H13" s="239" t="s">
        <v>147</v>
      </c>
      <c r="I13" s="236"/>
      <c r="J13" s="236"/>
      <c r="K13" s="236"/>
      <c r="L13" s="236"/>
    </row>
    <row r="14" spans="1:12" ht="30.75" customHeight="1"/>
    <row r="15" spans="1:12" ht="39.75" customHeight="1">
      <c r="E15" s="27"/>
    </row>
    <row r="16" spans="1:12" ht="21" customHeight="1"/>
    <row r="17" spans="1:8" ht="23.25" customHeight="1"/>
    <row r="18" spans="1:8" ht="27" customHeight="1"/>
    <row r="19" spans="1:8" ht="22.5" customHeight="1"/>
    <row r="20" spans="1:8" ht="51.75" customHeight="1"/>
    <row r="21" spans="1:8" ht="20.25" customHeight="1"/>
    <row r="22" spans="1:8" ht="20.25" customHeight="1"/>
    <row r="23" spans="1:8" ht="22.5" customHeight="1"/>
    <row r="24" spans="1:8" ht="22.5" customHeight="1"/>
    <row r="25" spans="1:8" ht="17.25" customHeight="1">
      <c r="A25" s="612"/>
      <c r="B25" s="612"/>
      <c r="C25" s="612"/>
      <c r="E25" s="612"/>
      <c r="F25" s="612"/>
      <c r="G25" s="612"/>
      <c r="H25" s="612"/>
    </row>
  </sheetData>
  <mergeCells count="22">
    <mergeCell ref="E25:H25"/>
    <mergeCell ref="A25:C25"/>
    <mergeCell ref="A7:A11"/>
    <mergeCell ref="E10:E11"/>
    <mergeCell ref="G10:G11"/>
    <mergeCell ref="F10:F11"/>
    <mergeCell ref="B9:C9"/>
    <mergeCell ref="D8:E8"/>
    <mergeCell ref="B10:B11"/>
    <mergeCell ref="C10:C11"/>
    <mergeCell ref="D10:D11"/>
    <mergeCell ref="D9:E9"/>
    <mergeCell ref="B8:C8"/>
    <mergeCell ref="F8:G8"/>
    <mergeCell ref="F9:G9"/>
    <mergeCell ref="A1:G1"/>
    <mergeCell ref="A3:H3"/>
    <mergeCell ref="A4:H4"/>
    <mergeCell ref="C7:G7"/>
    <mergeCell ref="H7:H11"/>
    <mergeCell ref="E6:H6"/>
    <mergeCell ref="G5:H5"/>
  </mergeCells>
  <printOptions horizontalCentered="1" verticalCentered="1"/>
  <pageMargins left="0.7" right="0.7" top="0.75" bottom="0.75" header="0.3" footer="0.3"/>
  <pageSetup paperSize="9" orientation="landscape" r:id="rId1"/>
  <headerFooter>
    <oddFooter>&amp;C29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rightToLeft="1" workbookViewId="0">
      <selection activeCell="F16" sqref="F16"/>
    </sheetView>
  </sheetViews>
  <sheetFormatPr defaultRowHeight="12.75"/>
  <cols>
    <col min="2" max="2" width="14.140625" customWidth="1"/>
    <col min="3" max="3" width="18.42578125" customWidth="1"/>
    <col min="4" max="4" width="13.7109375" customWidth="1"/>
  </cols>
  <sheetData>
    <row r="5" spans="1:7" ht="15">
      <c r="A5" s="339" t="s">
        <v>471</v>
      </c>
      <c r="B5" s="339"/>
      <c r="C5" s="339"/>
      <c r="D5" s="339"/>
      <c r="E5" s="339"/>
      <c r="F5" s="339"/>
      <c r="G5" s="339"/>
    </row>
    <row r="6" spans="1:7" ht="15">
      <c r="A6" s="340" t="s">
        <v>518</v>
      </c>
      <c r="B6" s="340"/>
      <c r="C6" s="340"/>
      <c r="D6" s="340"/>
      <c r="E6" s="340"/>
      <c r="F6" s="340"/>
      <c r="G6" s="340"/>
    </row>
    <row r="7" spans="1:7" ht="15.75">
      <c r="B7" s="139" t="s">
        <v>351</v>
      </c>
      <c r="C7" s="26"/>
      <c r="D7" s="140" t="s">
        <v>151</v>
      </c>
    </row>
    <row r="8" spans="1:7" ht="54.75" customHeight="1">
      <c r="A8" s="10"/>
      <c r="B8" s="321" t="s">
        <v>0</v>
      </c>
      <c r="C8" s="166" t="s">
        <v>259</v>
      </c>
      <c r="D8" s="323" t="s">
        <v>131</v>
      </c>
      <c r="E8" s="5"/>
    </row>
    <row r="9" spans="1:7" ht="60.75" customHeight="1">
      <c r="A9" s="10"/>
      <c r="B9" s="319" t="s">
        <v>149</v>
      </c>
      <c r="C9" s="167" t="s">
        <v>304</v>
      </c>
      <c r="D9" s="320" t="s">
        <v>150</v>
      </c>
      <c r="E9" s="5"/>
      <c r="G9" s="28"/>
    </row>
    <row r="10" spans="1:7">
      <c r="B10" s="169">
        <v>2018</v>
      </c>
      <c r="C10" s="168">
        <v>855261</v>
      </c>
      <c r="D10" s="157">
        <v>17.2</v>
      </c>
      <c r="E10" s="15"/>
    </row>
    <row r="11" spans="1:7">
      <c r="B11" s="169">
        <v>2019</v>
      </c>
      <c r="C11" s="168">
        <v>969107</v>
      </c>
      <c r="D11" s="157">
        <v>13.3</v>
      </c>
      <c r="E11" s="15"/>
    </row>
    <row r="12" spans="1:7">
      <c r="B12" s="169">
        <v>2020</v>
      </c>
      <c r="C12" s="168">
        <v>1118404</v>
      </c>
      <c r="D12" s="157">
        <v>15.4</v>
      </c>
    </row>
    <row r="13" spans="1:7">
      <c r="B13" s="242">
        <v>2021</v>
      </c>
      <c r="C13" s="168">
        <v>2699039</v>
      </c>
      <c r="D13" s="157">
        <v>141.30000000000001</v>
      </c>
    </row>
    <row r="14" spans="1:7">
      <c r="B14" s="169">
        <v>2022</v>
      </c>
      <c r="C14" s="168">
        <v>5010491</v>
      </c>
      <c r="D14" s="157">
        <v>85.6</v>
      </c>
    </row>
    <row r="15" spans="1:7">
      <c r="B15" s="169">
        <v>2023</v>
      </c>
      <c r="C15" s="168">
        <v>4778441</v>
      </c>
      <c r="D15" s="157">
        <v>-4.5999999999999996</v>
      </c>
    </row>
  </sheetData>
  <mergeCells count="2">
    <mergeCell ref="A5:G5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3"/>
  <sheetViews>
    <sheetView rightToLeft="1" topLeftCell="A4" zoomScale="106" zoomScaleNormal="106" workbookViewId="0">
      <selection activeCell="F23" sqref="F23"/>
    </sheetView>
  </sheetViews>
  <sheetFormatPr defaultRowHeight="12.75"/>
  <cols>
    <col min="1" max="1" width="18.5703125" customWidth="1"/>
    <col min="2" max="2" width="14.28515625" customWidth="1"/>
    <col min="3" max="3" width="12.42578125" customWidth="1"/>
    <col min="4" max="4" width="11.140625" customWidth="1"/>
    <col min="5" max="5" width="12.42578125" customWidth="1"/>
    <col min="6" max="6" width="20.5703125" customWidth="1"/>
    <col min="8" max="8" width="19.85546875" customWidth="1"/>
  </cols>
  <sheetData>
    <row r="4" spans="1:10" ht="19.5" customHeight="1">
      <c r="A4" s="364" t="s">
        <v>472</v>
      </c>
      <c r="B4" s="364"/>
      <c r="C4" s="364"/>
      <c r="D4" s="364"/>
      <c r="E4" s="364"/>
      <c r="F4" s="364"/>
      <c r="G4" s="3"/>
      <c r="H4" s="1"/>
      <c r="I4" s="1"/>
      <c r="J4" s="1"/>
    </row>
    <row r="5" spans="1:10" s="4" customFormat="1" ht="32.25" customHeight="1">
      <c r="A5" s="365" t="s">
        <v>513</v>
      </c>
      <c r="B5" s="365"/>
      <c r="C5" s="365"/>
      <c r="D5" s="365"/>
      <c r="E5" s="365"/>
      <c r="F5" s="365"/>
      <c r="G5" s="318"/>
    </row>
    <row r="6" spans="1:10" s="4" customFormat="1" ht="19.5">
      <c r="A6" s="99" t="s">
        <v>356</v>
      </c>
      <c r="B6" s="110"/>
      <c r="C6" s="170"/>
      <c r="D6" s="111"/>
      <c r="E6" s="111"/>
      <c r="F6" s="171" t="s">
        <v>154</v>
      </c>
    </row>
    <row r="7" spans="1:10" ht="30" customHeight="1">
      <c r="A7" s="342" t="s">
        <v>1</v>
      </c>
      <c r="B7" s="366" t="s">
        <v>44</v>
      </c>
      <c r="C7" s="229" t="s">
        <v>5</v>
      </c>
      <c r="D7" s="228" t="s">
        <v>45</v>
      </c>
      <c r="E7" s="230" t="s">
        <v>2</v>
      </c>
      <c r="F7" s="353" t="s">
        <v>175</v>
      </c>
    </row>
    <row r="8" spans="1:10" ht="18" customHeight="1">
      <c r="A8" s="331"/>
      <c r="B8" s="367"/>
      <c r="C8" s="358" t="s">
        <v>445</v>
      </c>
      <c r="D8" s="360" t="s">
        <v>446</v>
      </c>
      <c r="E8" s="362" t="s">
        <v>147</v>
      </c>
      <c r="F8" s="355"/>
    </row>
    <row r="9" spans="1:10" ht="13.5" customHeight="1">
      <c r="A9" s="331"/>
      <c r="B9" s="231" t="s">
        <v>443</v>
      </c>
      <c r="C9" s="358"/>
      <c r="D9" s="360"/>
      <c r="E9" s="362"/>
      <c r="F9" s="355"/>
    </row>
    <row r="10" spans="1:10" ht="18" customHeight="1">
      <c r="A10" s="331"/>
      <c r="B10" s="231" t="s">
        <v>444</v>
      </c>
      <c r="C10" s="358"/>
      <c r="D10" s="360" t="s">
        <v>447</v>
      </c>
      <c r="E10" s="362"/>
      <c r="F10" s="355"/>
    </row>
    <row r="11" spans="1:10" ht="13.5" customHeight="1">
      <c r="A11" s="331"/>
      <c r="B11" s="232" t="s">
        <v>148</v>
      </c>
      <c r="C11" s="359"/>
      <c r="D11" s="361"/>
      <c r="E11" s="363"/>
      <c r="F11" s="355"/>
      <c r="G11" s="74"/>
    </row>
    <row r="12" spans="1:10" ht="20.25" customHeight="1">
      <c r="A12" s="264" t="s">
        <v>6</v>
      </c>
      <c r="B12" s="103">
        <v>33000</v>
      </c>
      <c r="C12" s="103">
        <v>4503800</v>
      </c>
      <c r="D12" s="103">
        <v>241641</v>
      </c>
      <c r="E12" s="103">
        <f>SUM(B12:D12)</f>
        <v>4778441</v>
      </c>
      <c r="F12" s="275" t="s">
        <v>153</v>
      </c>
      <c r="H12" s="37"/>
    </row>
    <row r="13" spans="1:10" ht="21.75" customHeight="1">
      <c r="A13" s="264" t="s">
        <v>7</v>
      </c>
      <c r="B13" s="103">
        <v>4103680</v>
      </c>
      <c r="C13" s="103">
        <v>741062638</v>
      </c>
      <c r="D13" s="103">
        <v>39145842</v>
      </c>
      <c r="E13" s="103">
        <f>SUM(B13:D13)</f>
        <v>784312160</v>
      </c>
      <c r="F13" s="275" t="s">
        <v>152</v>
      </c>
      <c r="H13" s="37"/>
    </row>
    <row r="14" spans="1:10" ht="21.75" customHeight="1">
      <c r="A14" s="126"/>
      <c r="B14" s="127"/>
      <c r="C14" s="127"/>
      <c r="D14" s="127"/>
      <c r="E14" s="128"/>
      <c r="F14" s="126"/>
      <c r="H14" s="37"/>
    </row>
    <row r="15" spans="1:10" ht="21.75" customHeight="1">
      <c r="A15" s="126"/>
      <c r="B15" s="127"/>
      <c r="C15" s="127"/>
      <c r="D15" s="127"/>
      <c r="E15" s="128"/>
      <c r="F15" s="126"/>
      <c r="H15" s="37"/>
    </row>
    <row r="16" spans="1:10" ht="21.75" customHeight="1">
      <c r="A16" s="126"/>
      <c r="B16" s="127"/>
      <c r="C16" s="127"/>
      <c r="D16" s="127"/>
      <c r="E16" s="128"/>
      <c r="F16" s="126"/>
      <c r="H16" s="37"/>
    </row>
    <row r="17" spans="1:8" ht="14.25" customHeight="1">
      <c r="A17" s="126"/>
      <c r="B17" s="127"/>
      <c r="C17" s="127"/>
      <c r="D17" s="127"/>
      <c r="E17" s="128"/>
      <c r="F17" s="126"/>
      <c r="H17" s="37"/>
    </row>
    <row r="18" spans="1:8" ht="15">
      <c r="A18" s="3"/>
    </row>
    <row r="20" spans="1:8">
      <c r="H20" s="14"/>
    </row>
    <row r="21" spans="1:8" ht="15">
      <c r="A21" s="3"/>
    </row>
    <row r="22" spans="1:8" ht="15">
      <c r="A22" s="3"/>
      <c r="D22" s="13"/>
    </row>
    <row r="23" spans="1:8" ht="15">
      <c r="A23" s="3"/>
    </row>
  </sheetData>
  <mergeCells count="9">
    <mergeCell ref="C8:C11"/>
    <mergeCell ref="D8:D9"/>
    <mergeCell ref="D10:D11"/>
    <mergeCell ref="E8:E11"/>
    <mergeCell ref="A4:F4"/>
    <mergeCell ref="F7:F11"/>
    <mergeCell ref="A7:A11"/>
    <mergeCell ref="A5:F5"/>
    <mergeCell ref="B7:B8"/>
  </mergeCells>
  <phoneticPr fontId="1" type="noConversion"/>
  <printOptions horizontalCentered="1"/>
  <pageMargins left="0" right="0" top="0.78740157480314998" bottom="0.78740157480314998" header="0.511811023622047" footer="0.511811023622047"/>
  <pageSetup paperSize="9" orientation="portrait" verticalDpi="1200" r:id="rId1"/>
  <headerFooter alignWithMargins="0">
    <oddFooter>&amp;C9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rightToLeft="1" topLeftCell="A5" zoomScaleNormal="100" workbookViewId="0">
      <selection activeCell="K11" sqref="K11"/>
    </sheetView>
  </sheetViews>
  <sheetFormatPr defaultRowHeight="12.75"/>
  <cols>
    <col min="1" max="1" width="6.42578125" customWidth="1"/>
    <col min="2" max="2" width="12" customWidth="1"/>
    <col min="3" max="3" width="8.85546875" customWidth="1"/>
    <col min="4" max="4" width="8.7109375" customWidth="1"/>
    <col min="5" max="5" width="8.85546875" customWidth="1"/>
    <col min="6" max="6" width="8.28515625" customWidth="1"/>
    <col min="7" max="7" width="10.42578125" customWidth="1"/>
    <col min="8" max="8" width="7.5703125" customWidth="1"/>
    <col min="9" max="9" width="7.85546875" customWidth="1"/>
    <col min="10" max="10" width="10.140625" customWidth="1"/>
    <col min="11" max="11" width="9.140625" style="70" customWidth="1"/>
  </cols>
  <sheetData>
    <row r="1" spans="1:13" ht="39.75" customHeight="1">
      <c r="A1" s="412" t="s">
        <v>473</v>
      </c>
      <c r="B1" s="412"/>
      <c r="C1" s="412"/>
      <c r="D1" s="412"/>
      <c r="E1" s="412"/>
      <c r="F1" s="412"/>
      <c r="G1" s="412"/>
      <c r="H1" s="412"/>
      <c r="I1" s="412"/>
      <c r="J1" s="85"/>
    </row>
    <row r="2" spans="1:13" ht="12" customHeight="1">
      <c r="A2" s="423" t="s">
        <v>474</v>
      </c>
      <c r="B2" s="423"/>
      <c r="C2" s="423"/>
      <c r="D2" s="423"/>
      <c r="E2" s="423"/>
      <c r="F2" s="423"/>
      <c r="G2" s="423"/>
      <c r="H2" s="423"/>
      <c r="I2" s="423"/>
      <c r="J2" s="79"/>
    </row>
    <row r="3" spans="1:13" ht="30" customHeight="1">
      <c r="A3" s="423"/>
      <c r="B3" s="423"/>
      <c r="C3" s="423"/>
      <c r="D3" s="423"/>
      <c r="E3" s="423"/>
      <c r="F3" s="423"/>
      <c r="G3" s="423"/>
      <c r="H3" s="423"/>
      <c r="I3" s="423"/>
      <c r="L3" s="5"/>
    </row>
    <row r="4" spans="1:13" ht="21" customHeight="1">
      <c r="A4" s="414" t="s">
        <v>358</v>
      </c>
      <c r="B4" s="414"/>
      <c r="C4" s="80"/>
      <c r="D4" s="46"/>
      <c r="E4" s="46"/>
      <c r="F4" s="46"/>
      <c r="G4" s="76"/>
      <c r="H4" s="413" t="s">
        <v>303</v>
      </c>
      <c r="I4" s="413"/>
      <c r="J4" s="86"/>
    </row>
    <row r="5" spans="1:13" ht="20.25" customHeight="1">
      <c r="A5" s="418" t="s">
        <v>27</v>
      </c>
      <c r="B5" s="378" t="s">
        <v>9</v>
      </c>
      <c r="C5" s="421" t="s">
        <v>132</v>
      </c>
      <c r="D5" s="378" t="s">
        <v>133</v>
      </c>
      <c r="E5" s="421" t="s">
        <v>132</v>
      </c>
      <c r="F5" s="378" t="s">
        <v>10</v>
      </c>
      <c r="G5" s="421" t="s">
        <v>132</v>
      </c>
      <c r="H5" s="421" t="s">
        <v>2</v>
      </c>
      <c r="I5" s="415" t="s">
        <v>155</v>
      </c>
      <c r="J5" s="83"/>
      <c r="K5"/>
    </row>
    <row r="6" spans="1:13" ht="30" customHeight="1">
      <c r="A6" s="419"/>
      <c r="B6" s="379"/>
      <c r="C6" s="422"/>
      <c r="D6" s="379"/>
      <c r="E6" s="422"/>
      <c r="F6" s="379"/>
      <c r="G6" s="422"/>
      <c r="H6" s="422"/>
      <c r="I6" s="416"/>
      <c r="J6" s="83"/>
      <c r="K6"/>
    </row>
    <row r="7" spans="1:13" ht="51.75" customHeight="1">
      <c r="A7" s="420"/>
      <c r="B7" s="201" t="s">
        <v>157</v>
      </c>
      <c r="C7" s="202" t="s">
        <v>158</v>
      </c>
      <c r="D7" s="203" t="s">
        <v>372</v>
      </c>
      <c r="E7" s="202" t="s">
        <v>158</v>
      </c>
      <c r="F7" s="201" t="s">
        <v>159</v>
      </c>
      <c r="G7" s="202" t="s">
        <v>158</v>
      </c>
      <c r="H7" s="202" t="s">
        <v>147</v>
      </c>
      <c r="I7" s="417"/>
      <c r="J7" s="83"/>
      <c r="K7"/>
      <c r="M7" s="213"/>
    </row>
    <row r="8" spans="1:13" ht="19.5" customHeight="1">
      <c r="A8" s="172" t="s">
        <v>5</v>
      </c>
      <c r="B8" s="173">
        <v>2741</v>
      </c>
      <c r="C8" s="174">
        <v>57.2</v>
      </c>
      <c r="D8" s="173">
        <v>39</v>
      </c>
      <c r="E8" s="175">
        <v>0.8</v>
      </c>
      <c r="F8" s="173">
        <v>2016</v>
      </c>
      <c r="G8" s="174">
        <v>42</v>
      </c>
      <c r="H8" s="176">
        <f>B8+D8+F8</f>
        <v>4796</v>
      </c>
      <c r="I8" s="286" t="s">
        <v>156</v>
      </c>
      <c r="J8" s="83"/>
      <c r="K8"/>
      <c r="L8" s="213"/>
    </row>
    <row r="9" spans="1:13" ht="19.5" customHeight="1">
      <c r="A9" s="177" t="s">
        <v>2</v>
      </c>
      <c r="B9" s="173">
        <v>2741</v>
      </c>
      <c r="C9" s="174">
        <v>57.2</v>
      </c>
      <c r="D9" s="173">
        <v>39</v>
      </c>
      <c r="E9" s="175">
        <v>0.8</v>
      </c>
      <c r="F9" s="173">
        <v>2016</v>
      </c>
      <c r="G9" s="174">
        <v>42</v>
      </c>
      <c r="H9" s="176">
        <f>B9+D9+F9</f>
        <v>4796</v>
      </c>
      <c r="I9" s="286" t="s">
        <v>147</v>
      </c>
      <c r="J9" s="83"/>
      <c r="K9"/>
    </row>
    <row r="10" spans="1:13" ht="18" customHeight="1">
      <c r="A10" s="70"/>
      <c r="K10"/>
    </row>
    <row r="11" spans="1:13" ht="28.9" customHeight="1">
      <c r="A11" s="70"/>
      <c r="K11"/>
    </row>
    <row r="12" spans="1:13" ht="69" customHeight="1">
      <c r="A12" s="70"/>
      <c r="B12" s="5"/>
      <c r="K12"/>
    </row>
    <row r="13" spans="1:13" ht="21" customHeight="1">
      <c r="K13"/>
    </row>
    <row r="14" spans="1:13" ht="20.25" customHeight="1">
      <c r="K14"/>
    </row>
    <row r="15" spans="1:13" ht="18" customHeight="1">
      <c r="K15"/>
    </row>
    <row r="16" spans="1:13">
      <c r="K16"/>
    </row>
    <row r="17" spans="1:11">
      <c r="K17"/>
    </row>
    <row r="18" spans="1:11">
      <c r="K18"/>
    </row>
    <row r="19" spans="1:11">
      <c r="K19"/>
    </row>
    <row r="20" spans="1:11">
      <c r="K20"/>
    </row>
    <row r="21" spans="1:11">
      <c r="K21"/>
    </row>
    <row r="22" spans="1:11">
      <c r="K22"/>
    </row>
    <row r="23" spans="1:11" ht="21" customHeight="1">
      <c r="K23"/>
    </row>
    <row r="24" spans="1:11">
      <c r="K24"/>
    </row>
    <row r="25" spans="1:11" ht="15.75" customHeight="1">
      <c r="K25"/>
    </row>
    <row r="26" spans="1:11">
      <c r="K26"/>
    </row>
    <row r="27" spans="1:11">
      <c r="K27"/>
    </row>
    <row r="28" spans="1:11">
      <c r="A28" s="70"/>
      <c r="K28"/>
    </row>
  </sheetData>
  <mergeCells count="13">
    <mergeCell ref="A1:I1"/>
    <mergeCell ref="H4:I4"/>
    <mergeCell ref="A4:B4"/>
    <mergeCell ref="I5:I7"/>
    <mergeCell ref="A5:A7"/>
    <mergeCell ref="G5:G6"/>
    <mergeCell ref="A2:I3"/>
    <mergeCell ref="E5:E6"/>
    <mergeCell ref="B5:B6"/>
    <mergeCell ref="C5:C6"/>
    <mergeCell ref="D5:D6"/>
    <mergeCell ref="H5:H6"/>
    <mergeCell ref="F5:F6"/>
  </mergeCells>
  <printOptions horizontalCentered="1" verticalCentered="1"/>
  <pageMargins left="0.78740157480314998" right="0.78740157480314998" top="0.5" bottom="1.5" header="0.3" footer="0.3"/>
  <pageSetup orientation="portrait" r:id="rId1"/>
  <headerFooter>
    <oddFooter>&amp;C10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3"/>
  <sheetViews>
    <sheetView rightToLeft="1" topLeftCell="A4" workbookViewId="0">
      <selection activeCell="M15" sqref="M15"/>
    </sheetView>
  </sheetViews>
  <sheetFormatPr defaultRowHeight="12.75"/>
  <sheetData>
    <row r="5" spans="1:10">
      <c r="A5" s="326"/>
      <c r="B5" s="326"/>
      <c r="C5" s="326"/>
      <c r="D5" s="326"/>
      <c r="E5" s="326"/>
      <c r="F5" s="326"/>
      <c r="G5" s="326"/>
      <c r="H5" s="82"/>
      <c r="I5" s="82"/>
      <c r="J5" s="82"/>
    </row>
    <row r="6" spans="1:10" ht="15.75">
      <c r="A6" s="412" t="s">
        <v>475</v>
      </c>
      <c r="B6" s="412"/>
      <c r="C6" s="412"/>
      <c r="D6" s="412"/>
      <c r="E6" s="412"/>
      <c r="F6" s="412"/>
      <c r="G6" s="412"/>
      <c r="H6" s="412"/>
      <c r="I6" s="412"/>
      <c r="J6" s="66"/>
    </row>
    <row r="7" spans="1:10" ht="15.75">
      <c r="A7" s="424" t="s">
        <v>476</v>
      </c>
      <c r="B7" s="424"/>
      <c r="C7" s="424"/>
      <c r="D7" s="424"/>
      <c r="E7" s="424"/>
      <c r="F7" s="424"/>
      <c r="G7" s="424"/>
      <c r="H7" s="424"/>
      <c r="I7" s="424"/>
      <c r="J7" s="424"/>
    </row>
    <row r="8" spans="1:10" ht="15.75">
      <c r="A8" s="43" t="s">
        <v>359</v>
      </c>
      <c r="B8" s="329"/>
      <c r="C8" s="76"/>
      <c r="D8" s="76"/>
      <c r="E8" s="76"/>
      <c r="F8" s="178"/>
      <c r="G8" s="413" t="s">
        <v>368</v>
      </c>
      <c r="H8" s="413"/>
      <c r="I8" s="413"/>
      <c r="J8" s="82"/>
    </row>
    <row r="9" spans="1:10">
      <c r="A9" s="380" t="s">
        <v>46</v>
      </c>
      <c r="B9" s="381"/>
      <c r="C9" s="421" t="s">
        <v>363</v>
      </c>
      <c r="D9" s="402" t="s">
        <v>461</v>
      </c>
      <c r="E9" s="425"/>
      <c r="F9" s="415" t="s">
        <v>366</v>
      </c>
      <c r="G9" s="381"/>
      <c r="H9" s="402" t="s">
        <v>160</v>
      </c>
      <c r="I9" s="403"/>
      <c r="J9" s="28"/>
    </row>
    <row r="10" spans="1:10">
      <c r="A10" s="382"/>
      <c r="B10" s="383"/>
      <c r="C10" s="422"/>
      <c r="D10" s="426"/>
      <c r="E10" s="427"/>
      <c r="F10" s="416"/>
      <c r="G10" s="383"/>
      <c r="H10" s="404"/>
      <c r="I10" s="405"/>
    </row>
    <row r="11" spans="1:10" ht="15">
      <c r="A11" s="384" t="s">
        <v>135</v>
      </c>
      <c r="B11" s="385"/>
      <c r="C11" s="327" t="s">
        <v>11</v>
      </c>
      <c r="D11" s="368">
        <v>296</v>
      </c>
      <c r="E11" s="369"/>
      <c r="F11" s="376" t="s">
        <v>161</v>
      </c>
      <c r="G11" s="377"/>
      <c r="H11" s="406" t="s">
        <v>164</v>
      </c>
      <c r="I11" s="407"/>
    </row>
    <row r="12" spans="1:10" ht="15">
      <c r="A12" s="386"/>
      <c r="B12" s="387"/>
      <c r="C12" s="315" t="s">
        <v>13</v>
      </c>
      <c r="D12" s="368">
        <v>20</v>
      </c>
      <c r="E12" s="369"/>
      <c r="F12" s="376" t="s">
        <v>163</v>
      </c>
      <c r="G12" s="377"/>
      <c r="H12" s="408"/>
      <c r="I12" s="409"/>
    </row>
    <row r="13" spans="1:10" ht="15">
      <c r="A13" s="388"/>
      <c r="B13" s="389"/>
      <c r="C13" s="315" t="s">
        <v>12</v>
      </c>
      <c r="D13" s="368">
        <v>8</v>
      </c>
      <c r="E13" s="369"/>
      <c r="F13" s="376" t="s">
        <v>162</v>
      </c>
      <c r="G13" s="377"/>
      <c r="H13" s="410"/>
      <c r="I13" s="411"/>
    </row>
    <row r="14" spans="1:10" ht="15">
      <c r="A14" s="384" t="s">
        <v>136</v>
      </c>
      <c r="B14" s="385"/>
      <c r="C14" s="315" t="s">
        <v>11</v>
      </c>
      <c r="D14" s="368">
        <v>512</v>
      </c>
      <c r="E14" s="369"/>
      <c r="F14" s="376" t="s">
        <v>161</v>
      </c>
      <c r="G14" s="377"/>
      <c r="H14" s="406" t="s">
        <v>165</v>
      </c>
      <c r="I14" s="407"/>
    </row>
    <row r="15" spans="1:10" ht="15">
      <c r="A15" s="386"/>
      <c r="B15" s="387"/>
      <c r="C15" s="315" t="s">
        <v>13</v>
      </c>
      <c r="D15" s="368">
        <v>58</v>
      </c>
      <c r="E15" s="369"/>
      <c r="F15" s="376" t="s">
        <v>163</v>
      </c>
      <c r="G15" s="377"/>
      <c r="H15" s="408"/>
      <c r="I15" s="409"/>
    </row>
    <row r="16" spans="1:10" ht="15">
      <c r="A16" s="388"/>
      <c r="B16" s="389"/>
      <c r="C16" s="315" t="s">
        <v>12</v>
      </c>
      <c r="D16" s="368">
        <v>10</v>
      </c>
      <c r="E16" s="369"/>
      <c r="F16" s="376" t="s">
        <v>162</v>
      </c>
      <c r="G16" s="377"/>
      <c r="H16" s="410"/>
      <c r="I16" s="411"/>
    </row>
    <row r="17" spans="1:10" ht="15">
      <c r="A17" s="384" t="s">
        <v>450</v>
      </c>
      <c r="B17" s="385"/>
      <c r="C17" s="315" t="s">
        <v>11</v>
      </c>
      <c r="D17" s="368">
        <v>1674</v>
      </c>
      <c r="E17" s="369"/>
      <c r="F17" s="376" t="s">
        <v>161</v>
      </c>
      <c r="G17" s="377"/>
      <c r="H17" s="396" t="s">
        <v>458</v>
      </c>
      <c r="I17" s="397"/>
    </row>
    <row r="18" spans="1:10" ht="15">
      <c r="A18" s="386"/>
      <c r="B18" s="387"/>
      <c r="C18" s="315" t="s">
        <v>13</v>
      </c>
      <c r="D18" s="368">
        <v>227</v>
      </c>
      <c r="E18" s="369"/>
      <c r="F18" s="376" t="s">
        <v>163</v>
      </c>
      <c r="G18" s="377"/>
      <c r="H18" s="398"/>
      <c r="I18" s="399"/>
    </row>
    <row r="19" spans="1:10" ht="15">
      <c r="A19" s="388"/>
      <c r="B19" s="389"/>
      <c r="C19" s="315" t="s">
        <v>12</v>
      </c>
      <c r="D19" s="368">
        <v>42</v>
      </c>
      <c r="E19" s="369"/>
      <c r="F19" s="376" t="s">
        <v>162</v>
      </c>
      <c r="G19" s="377"/>
      <c r="H19" s="400"/>
      <c r="I19" s="401"/>
    </row>
    <row r="20" spans="1:10" ht="15">
      <c r="A20" s="370" t="s">
        <v>511</v>
      </c>
      <c r="B20" s="371"/>
      <c r="C20" s="315" t="s">
        <v>11</v>
      </c>
      <c r="D20" s="376">
        <f>D11+D14+D17</f>
        <v>2482</v>
      </c>
      <c r="E20" s="377"/>
      <c r="F20" s="376" t="s">
        <v>161</v>
      </c>
      <c r="G20" s="377"/>
      <c r="H20" s="390" t="s">
        <v>512</v>
      </c>
      <c r="I20" s="391"/>
    </row>
    <row r="21" spans="1:10" ht="15">
      <c r="A21" s="372"/>
      <c r="B21" s="373"/>
      <c r="C21" s="327" t="s">
        <v>13</v>
      </c>
      <c r="D21" s="376">
        <f>D12+D15+D18</f>
        <v>305</v>
      </c>
      <c r="E21" s="377"/>
      <c r="F21" s="376" t="s">
        <v>163</v>
      </c>
      <c r="G21" s="377"/>
      <c r="H21" s="392"/>
      <c r="I21" s="393"/>
    </row>
    <row r="22" spans="1:10" ht="15">
      <c r="A22" s="374"/>
      <c r="B22" s="375"/>
      <c r="C22" s="327" t="s">
        <v>12</v>
      </c>
      <c r="D22" s="376">
        <f>D13+D16+D19</f>
        <v>60</v>
      </c>
      <c r="E22" s="377"/>
      <c r="F22" s="376" t="s">
        <v>162</v>
      </c>
      <c r="G22" s="377"/>
      <c r="H22" s="394"/>
      <c r="I22" s="395"/>
    </row>
    <row r="23" spans="1:10">
      <c r="A23" s="82"/>
      <c r="B23" s="82"/>
      <c r="C23" s="82"/>
      <c r="E23" s="82"/>
      <c r="F23" s="82"/>
      <c r="G23" s="82"/>
      <c r="H23" s="84"/>
      <c r="I23" s="82"/>
      <c r="J23" s="82"/>
    </row>
  </sheetData>
  <mergeCells count="40">
    <mergeCell ref="A20:B22"/>
    <mergeCell ref="D20:E20"/>
    <mergeCell ref="F20:G20"/>
    <mergeCell ref="H20:I22"/>
    <mergeCell ref="D21:E21"/>
    <mergeCell ref="F21:G21"/>
    <mergeCell ref="D22:E22"/>
    <mergeCell ref="F22:G22"/>
    <mergeCell ref="A17:B19"/>
    <mergeCell ref="D17:E17"/>
    <mergeCell ref="F17:G17"/>
    <mergeCell ref="H17:I19"/>
    <mergeCell ref="D18:E18"/>
    <mergeCell ref="F18:G18"/>
    <mergeCell ref="D19:E19"/>
    <mergeCell ref="F19:G19"/>
    <mergeCell ref="A14:B16"/>
    <mergeCell ref="D14:E14"/>
    <mergeCell ref="F14:G14"/>
    <mergeCell ref="H14:I16"/>
    <mergeCell ref="D15:E15"/>
    <mergeCell ref="F15:G15"/>
    <mergeCell ref="D16:E16"/>
    <mergeCell ref="F16:G16"/>
    <mergeCell ref="A11:B13"/>
    <mergeCell ref="D11:E11"/>
    <mergeCell ref="F11:G11"/>
    <mergeCell ref="H11:I13"/>
    <mergeCell ref="D12:E12"/>
    <mergeCell ref="F12:G12"/>
    <mergeCell ref="D13:E13"/>
    <mergeCell ref="F13:G13"/>
    <mergeCell ref="A6:I6"/>
    <mergeCell ref="A7:J7"/>
    <mergeCell ref="G8:I8"/>
    <mergeCell ref="A9:B10"/>
    <mergeCell ref="C9:C10"/>
    <mergeCell ref="D9:E10"/>
    <mergeCell ref="F9:G10"/>
    <mergeCell ref="H9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rightToLeft="1" topLeftCell="A10" zoomScale="86" zoomScaleNormal="86" workbookViewId="0">
      <selection activeCell="I24" sqref="I24"/>
    </sheetView>
  </sheetViews>
  <sheetFormatPr defaultRowHeight="12.75"/>
  <cols>
    <col min="1" max="1" width="0.140625" customWidth="1"/>
    <col min="2" max="2" width="14.7109375" customWidth="1"/>
    <col min="3" max="3" width="13.5703125" customWidth="1"/>
    <col min="4" max="4" width="12" customWidth="1"/>
    <col min="5" max="5" width="12.7109375" customWidth="1"/>
    <col min="6" max="6" width="11.42578125" customWidth="1"/>
    <col min="7" max="7" width="20.85546875" customWidth="1"/>
    <col min="9" max="9" width="8.7109375" customWidth="1"/>
    <col min="11" max="11" width="5" customWidth="1"/>
    <col min="12" max="12" width="5.28515625" customWidth="1"/>
    <col min="13" max="13" width="5.5703125" customWidth="1"/>
  </cols>
  <sheetData>
    <row r="2" spans="2:13" ht="28.5" customHeight="1">
      <c r="B2" s="430" t="s">
        <v>477</v>
      </c>
      <c r="C2" s="430"/>
      <c r="D2" s="430"/>
      <c r="E2" s="430"/>
      <c r="F2" s="430"/>
      <c r="G2" s="430"/>
      <c r="H2" s="68"/>
    </row>
    <row r="3" spans="2:13" ht="42" customHeight="1">
      <c r="B3" s="431" t="s">
        <v>478</v>
      </c>
      <c r="C3" s="431"/>
      <c r="D3" s="431"/>
      <c r="E3" s="431"/>
      <c r="F3" s="431"/>
      <c r="G3" s="431"/>
      <c r="H3" s="49"/>
      <c r="J3" s="28"/>
    </row>
    <row r="4" spans="2:13" ht="17.25" customHeight="1">
      <c r="B4" s="151"/>
      <c r="C4" s="151"/>
      <c r="D4" s="151"/>
      <c r="E4" s="151"/>
      <c r="F4" s="151"/>
      <c r="G4" s="151"/>
      <c r="H4" s="49"/>
    </row>
    <row r="5" spans="2:13" ht="20.25" customHeight="1">
      <c r="B5" s="99" t="s">
        <v>419</v>
      </c>
      <c r="C5" s="75"/>
      <c r="D5" s="22"/>
      <c r="E5" s="22"/>
      <c r="F5" s="22"/>
      <c r="G5" s="75" t="s">
        <v>260</v>
      </c>
    </row>
    <row r="6" spans="2:13" ht="13.9" customHeight="1">
      <c r="B6" s="342" t="s">
        <v>14</v>
      </c>
      <c r="C6" s="352" t="s">
        <v>11</v>
      </c>
      <c r="D6" s="352" t="s">
        <v>13</v>
      </c>
      <c r="E6" s="352" t="s">
        <v>12</v>
      </c>
      <c r="F6" s="352" t="s">
        <v>2</v>
      </c>
      <c r="G6" s="353" t="s">
        <v>166</v>
      </c>
    </row>
    <row r="7" spans="2:13" ht="16.5" customHeight="1">
      <c r="B7" s="331"/>
      <c r="C7" s="354"/>
      <c r="D7" s="354"/>
      <c r="E7" s="354"/>
      <c r="F7" s="354"/>
      <c r="G7" s="355"/>
    </row>
    <row r="8" spans="2:13" ht="30">
      <c r="B8" s="332"/>
      <c r="C8" s="42" t="s">
        <v>161</v>
      </c>
      <c r="D8" s="289" t="s">
        <v>163</v>
      </c>
      <c r="E8" s="30" t="s">
        <v>162</v>
      </c>
      <c r="F8" s="30" t="s">
        <v>147</v>
      </c>
      <c r="G8" s="357"/>
    </row>
    <row r="9" spans="2:13" ht="18.75" customHeight="1">
      <c r="B9" s="225" t="s">
        <v>412</v>
      </c>
      <c r="C9" s="179">
        <v>298</v>
      </c>
      <c r="D9" s="313">
        <v>7</v>
      </c>
      <c r="E9" s="179">
        <v>7</v>
      </c>
      <c r="F9" s="179">
        <f>SUM(C9:E9)</f>
        <v>312</v>
      </c>
      <c r="G9" s="265" t="s">
        <v>415</v>
      </c>
      <c r="I9" s="311"/>
      <c r="J9" s="312"/>
    </row>
    <row r="10" spans="2:13" ht="18.75" customHeight="1">
      <c r="B10" s="259" t="s">
        <v>15</v>
      </c>
      <c r="C10" s="179">
        <v>82</v>
      </c>
      <c r="D10" s="313">
        <v>0</v>
      </c>
      <c r="E10" s="258">
        <v>3</v>
      </c>
      <c r="F10" s="179">
        <f t="shared" ref="F10:F23" si="0">SUM(C10:E10)</f>
        <v>85</v>
      </c>
      <c r="G10" s="266" t="s">
        <v>337</v>
      </c>
      <c r="I10" s="311"/>
      <c r="J10" s="312"/>
    </row>
    <row r="11" spans="2:13" ht="21" customHeight="1">
      <c r="B11" s="212" t="s">
        <v>129</v>
      </c>
      <c r="C11" s="179">
        <v>344</v>
      </c>
      <c r="D11" s="179">
        <v>70</v>
      </c>
      <c r="E11" s="179">
        <v>8</v>
      </c>
      <c r="F11" s="179">
        <v>415</v>
      </c>
      <c r="G11" s="267" t="s">
        <v>167</v>
      </c>
      <c r="H11" s="27"/>
      <c r="I11" s="262"/>
      <c r="J11" s="312"/>
      <c r="K11" s="262"/>
    </row>
    <row r="12" spans="2:13" ht="21" customHeight="1">
      <c r="B12" s="212" t="s">
        <v>413</v>
      </c>
      <c r="C12" s="179">
        <v>255</v>
      </c>
      <c r="D12" s="313">
        <v>14</v>
      </c>
      <c r="E12" s="313">
        <v>1</v>
      </c>
      <c r="F12" s="179">
        <v>268</v>
      </c>
      <c r="G12" s="267" t="s">
        <v>417</v>
      </c>
      <c r="H12" s="27"/>
      <c r="I12" s="262"/>
      <c r="J12" s="312"/>
      <c r="K12" s="262"/>
      <c r="L12" s="214"/>
      <c r="M12" s="214"/>
    </row>
    <row r="13" spans="2:13" ht="21" customHeight="1">
      <c r="B13" s="212" t="s">
        <v>117</v>
      </c>
      <c r="C13" s="179">
        <v>345</v>
      </c>
      <c r="D13" s="179">
        <v>45</v>
      </c>
      <c r="E13" s="179">
        <v>1</v>
      </c>
      <c r="F13" s="179">
        <v>389</v>
      </c>
      <c r="G13" s="267" t="s">
        <v>168</v>
      </c>
      <c r="H13" s="260"/>
      <c r="I13" s="314"/>
      <c r="J13" s="312"/>
      <c r="K13" s="314"/>
    </row>
    <row r="14" spans="2:13" ht="21" customHeight="1">
      <c r="B14" s="212" t="s">
        <v>118</v>
      </c>
      <c r="C14" s="179">
        <v>186</v>
      </c>
      <c r="D14" s="179">
        <v>13</v>
      </c>
      <c r="E14" s="179">
        <v>13</v>
      </c>
      <c r="F14" s="179">
        <v>208</v>
      </c>
      <c r="G14" s="267" t="s">
        <v>169</v>
      </c>
      <c r="H14" s="243"/>
      <c r="I14" s="314"/>
      <c r="J14" s="312"/>
      <c r="K14" s="314"/>
    </row>
    <row r="15" spans="2:13" ht="21" customHeight="1">
      <c r="B15" s="212" t="s">
        <v>425</v>
      </c>
      <c r="C15" s="179">
        <v>83</v>
      </c>
      <c r="D15" s="179">
        <v>12</v>
      </c>
      <c r="E15" s="179">
        <v>6</v>
      </c>
      <c r="F15" s="179">
        <v>98</v>
      </c>
      <c r="G15" s="267" t="s">
        <v>340</v>
      </c>
      <c r="H15" s="27"/>
      <c r="I15" s="262"/>
      <c r="J15" s="312"/>
      <c r="K15" s="262"/>
    </row>
    <row r="16" spans="2:13" ht="21" customHeight="1">
      <c r="B16" s="212" t="s">
        <v>338</v>
      </c>
      <c r="C16" s="179">
        <v>76</v>
      </c>
      <c r="D16" s="179">
        <v>18</v>
      </c>
      <c r="E16" s="179">
        <v>7</v>
      </c>
      <c r="F16" s="179">
        <v>98</v>
      </c>
      <c r="G16" s="267" t="s">
        <v>341</v>
      </c>
      <c r="H16" s="27"/>
      <c r="I16" s="262"/>
      <c r="J16" s="312"/>
      <c r="K16" s="262"/>
    </row>
    <row r="17" spans="2:11" ht="21" customHeight="1">
      <c r="B17" s="212" t="s">
        <v>438</v>
      </c>
      <c r="C17" s="179">
        <v>161</v>
      </c>
      <c r="D17" s="179">
        <v>51</v>
      </c>
      <c r="E17" s="179">
        <v>1</v>
      </c>
      <c r="F17" s="179">
        <v>167</v>
      </c>
      <c r="G17" s="267" t="s">
        <v>457</v>
      </c>
      <c r="H17" s="27"/>
      <c r="I17" s="262"/>
      <c r="J17" s="312"/>
      <c r="K17" s="262"/>
    </row>
    <row r="18" spans="2:11" ht="21" customHeight="1">
      <c r="B18" s="212" t="s">
        <v>21</v>
      </c>
      <c r="C18" s="179">
        <v>24</v>
      </c>
      <c r="D18" s="313">
        <v>1</v>
      </c>
      <c r="E18" s="313">
        <v>1</v>
      </c>
      <c r="F18" s="179">
        <f t="shared" si="0"/>
        <v>26</v>
      </c>
      <c r="G18" s="267" t="s">
        <v>400</v>
      </c>
      <c r="H18" s="27"/>
      <c r="I18" s="28"/>
      <c r="J18" s="312"/>
      <c r="K18" s="28"/>
    </row>
    <row r="19" spans="2:11" ht="21" customHeight="1">
      <c r="B19" s="212" t="s">
        <v>339</v>
      </c>
      <c r="C19" s="179">
        <v>190</v>
      </c>
      <c r="D19" s="179">
        <v>3</v>
      </c>
      <c r="E19" s="179">
        <v>6</v>
      </c>
      <c r="F19" s="179">
        <v>198</v>
      </c>
      <c r="G19" s="267" t="s">
        <v>401</v>
      </c>
      <c r="H19" s="27"/>
      <c r="I19" s="262"/>
      <c r="J19" s="312"/>
      <c r="K19" s="262"/>
    </row>
    <row r="20" spans="2:11" ht="21" customHeight="1">
      <c r="B20" s="212" t="s">
        <v>516</v>
      </c>
      <c r="C20" s="179">
        <v>139</v>
      </c>
      <c r="D20" s="179">
        <v>31</v>
      </c>
      <c r="E20" s="179">
        <v>2</v>
      </c>
      <c r="F20" s="179">
        <v>147</v>
      </c>
      <c r="G20" s="267" t="s">
        <v>517</v>
      </c>
      <c r="H20" s="27"/>
      <c r="I20" s="262"/>
      <c r="J20" s="312"/>
      <c r="K20" s="262"/>
    </row>
    <row r="21" spans="2:11" ht="21" customHeight="1">
      <c r="B21" s="212" t="s">
        <v>452</v>
      </c>
      <c r="C21" s="179">
        <v>85</v>
      </c>
      <c r="D21" s="179">
        <v>19</v>
      </c>
      <c r="E21" s="313">
        <v>1</v>
      </c>
      <c r="F21" s="179">
        <v>92</v>
      </c>
      <c r="G21" s="267" t="s">
        <v>454</v>
      </c>
      <c r="H21" s="27"/>
      <c r="I21" s="262"/>
      <c r="J21" s="312"/>
      <c r="K21" s="262"/>
    </row>
    <row r="22" spans="2:11" ht="21" customHeight="1">
      <c r="B22" s="212" t="s">
        <v>25</v>
      </c>
      <c r="C22" s="179">
        <v>91</v>
      </c>
      <c r="D22" s="313">
        <v>0</v>
      </c>
      <c r="E22" s="313">
        <v>1</v>
      </c>
      <c r="F22" s="179">
        <f t="shared" si="0"/>
        <v>92</v>
      </c>
      <c r="G22" s="267" t="s">
        <v>402</v>
      </c>
      <c r="H22" s="27"/>
      <c r="I22" s="28"/>
      <c r="J22" s="312"/>
      <c r="K22" s="28"/>
    </row>
    <row r="23" spans="2:11" ht="21" customHeight="1">
      <c r="B23" s="212" t="s">
        <v>26</v>
      </c>
      <c r="C23" s="179">
        <v>123</v>
      </c>
      <c r="D23" s="313">
        <v>21</v>
      </c>
      <c r="E23" s="179">
        <v>2</v>
      </c>
      <c r="F23" s="179">
        <f t="shared" si="0"/>
        <v>146</v>
      </c>
      <c r="G23" s="267" t="s">
        <v>172</v>
      </c>
      <c r="H23" s="27"/>
      <c r="I23" s="28"/>
      <c r="J23" s="312"/>
      <c r="K23" s="28"/>
    </row>
    <row r="24" spans="2:11" ht="18.75" customHeight="1">
      <c r="B24" s="212" t="s">
        <v>2</v>
      </c>
      <c r="C24" s="294">
        <f>SUM(C9:C23)</f>
        <v>2482</v>
      </c>
      <c r="D24" s="179">
        <f>SUM(D9:D23)</f>
        <v>305</v>
      </c>
      <c r="E24" s="179">
        <f>SUM(E9:E23)</f>
        <v>60</v>
      </c>
      <c r="F24" s="294">
        <f>SUM(F9:F23)</f>
        <v>2741</v>
      </c>
      <c r="G24" s="267" t="s">
        <v>147</v>
      </c>
      <c r="H24" s="27"/>
      <c r="I24" s="28"/>
      <c r="J24" s="312"/>
      <c r="K24" s="28"/>
    </row>
    <row r="25" spans="2:11" ht="18" customHeight="1">
      <c r="B25" s="96" t="s">
        <v>134</v>
      </c>
      <c r="C25" s="96"/>
      <c r="D25" s="96"/>
      <c r="E25" s="96"/>
      <c r="F25" s="96"/>
      <c r="G25" s="97"/>
      <c r="I25" s="215"/>
    </row>
    <row r="26" spans="2:11" ht="36" customHeight="1">
      <c r="B26" s="428" t="s">
        <v>305</v>
      </c>
      <c r="C26" s="428"/>
      <c r="D26" s="428"/>
      <c r="E26" s="428"/>
      <c r="F26" s="428"/>
      <c r="G26" s="428"/>
      <c r="H26" s="27"/>
    </row>
    <row r="27" spans="2:11" ht="15.75">
      <c r="B27" s="429"/>
      <c r="C27" s="429"/>
      <c r="D27" s="429"/>
      <c r="E27" s="429"/>
      <c r="F27" s="429"/>
      <c r="G27" s="429"/>
    </row>
    <row r="28" spans="2:11">
      <c r="C28" s="27"/>
      <c r="D28" s="27"/>
    </row>
    <row r="29" spans="2:11" ht="21.75" customHeight="1">
      <c r="C29" s="244"/>
      <c r="D29" s="27"/>
      <c r="E29" s="27"/>
    </row>
    <row r="30" spans="2:11">
      <c r="C30" s="27"/>
    </row>
    <row r="31" spans="2:11">
      <c r="C31" s="27"/>
    </row>
    <row r="33" spans="8:8" ht="14.25">
      <c r="H33" s="2"/>
    </row>
  </sheetData>
  <mergeCells count="10">
    <mergeCell ref="B26:G26"/>
    <mergeCell ref="B27:G27"/>
    <mergeCell ref="B2:G2"/>
    <mergeCell ref="B3:G3"/>
    <mergeCell ref="B6:B8"/>
    <mergeCell ref="F6:F7"/>
    <mergeCell ref="G6:G8"/>
    <mergeCell ref="C6:C7"/>
    <mergeCell ref="D6:D7"/>
    <mergeCell ref="E6:E7"/>
  </mergeCells>
  <printOptions horizontalCentered="1" verticalCentered="1"/>
  <pageMargins left="0" right="0" top="1" bottom="2" header="0.5" footer="0.5"/>
  <pageSetup scale="95" orientation="portrait" r:id="rId1"/>
  <headerFooter>
    <oddFooter>&amp;C11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rightToLeft="1" zoomScale="106" zoomScaleNormal="106" workbookViewId="0">
      <selection activeCell="P15" sqref="P15"/>
    </sheetView>
  </sheetViews>
  <sheetFormatPr defaultRowHeight="12.75"/>
  <cols>
    <col min="1" max="1" width="5.85546875" customWidth="1"/>
    <col min="2" max="2" width="5.7109375" customWidth="1"/>
    <col min="3" max="3" width="6.28515625" customWidth="1"/>
    <col min="4" max="4" width="21" customWidth="1"/>
    <col min="5" max="5" width="12.5703125" customWidth="1"/>
    <col min="6" max="6" width="7.85546875" customWidth="1"/>
    <col min="7" max="7" width="1.42578125" hidden="1" customWidth="1"/>
    <col min="8" max="8" width="5.7109375" customWidth="1"/>
    <col min="9" max="9" width="5.140625" customWidth="1"/>
    <col min="10" max="10" width="8.7109375" customWidth="1"/>
    <col min="11" max="11" width="10.140625" customWidth="1"/>
    <col min="12" max="12" width="6.28515625" customWidth="1"/>
    <col min="13" max="13" width="10.7109375" customWidth="1"/>
  </cols>
  <sheetData>
    <row r="2" spans="2:16" s="100" customFormat="1" ht="34.5" customHeight="1">
      <c r="B2" s="431" t="s">
        <v>479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122"/>
    </row>
    <row r="3" spans="2:16" ht="48.75" customHeight="1">
      <c r="B3" s="431" t="s">
        <v>480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121"/>
    </row>
    <row r="4" spans="2:16" ht="14.25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21"/>
    </row>
    <row r="5" spans="2:16" ht="16.5" customHeight="1">
      <c r="B5" s="445" t="s">
        <v>399</v>
      </c>
      <c r="C5" s="445"/>
      <c r="D5" s="78"/>
      <c r="E5" s="78"/>
      <c r="F5" s="78"/>
      <c r="G5" s="78"/>
      <c r="H5" s="78"/>
      <c r="I5" s="78"/>
      <c r="J5" s="78"/>
      <c r="K5" s="78"/>
      <c r="L5" s="43" t="s">
        <v>262</v>
      </c>
      <c r="M5" s="28"/>
    </row>
    <row r="6" spans="2:16" ht="18.75" customHeight="1">
      <c r="B6" s="453" t="s">
        <v>1</v>
      </c>
      <c r="C6" s="453"/>
      <c r="D6" s="454"/>
      <c r="E6" s="402" t="s">
        <v>462</v>
      </c>
      <c r="F6" s="403"/>
      <c r="G6" s="403"/>
      <c r="H6" s="425"/>
      <c r="I6" s="415" t="s">
        <v>175</v>
      </c>
      <c r="J6" s="380"/>
      <c r="K6" s="380"/>
      <c r="L6" s="380"/>
      <c r="M6" s="38"/>
      <c r="N6" s="38"/>
      <c r="O6" s="38"/>
      <c r="P6" s="38"/>
    </row>
    <row r="7" spans="2:16" ht="12.75" customHeight="1">
      <c r="B7" s="453"/>
      <c r="C7" s="453"/>
      <c r="D7" s="454"/>
      <c r="E7" s="426" t="s">
        <v>463</v>
      </c>
      <c r="F7" s="451"/>
      <c r="G7" s="451"/>
      <c r="H7" s="451"/>
      <c r="I7" s="417"/>
      <c r="J7" s="452"/>
      <c r="K7" s="452"/>
      <c r="L7" s="452"/>
      <c r="M7" s="38"/>
      <c r="N7" s="38"/>
      <c r="O7" s="38"/>
      <c r="P7" s="38"/>
    </row>
    <row r="8" spans="2:16" ht="31.5" customHeight="1">
      <c r="B8" s="447" t="s">
        <v>420</v>
      </c>
      <c r="C8" s="447"/>
      <c r="D8" s="448"/>
      <c r="E8" s="368">
        <v>3</v>
      </c>
      <c r="F8" s="455"/>
      <c r="G8" s="180"/>
      <c r="H8" s="181"/>
      <c r="I8" s="440" t="s">
        <v>174</v>
      </c>
      <c r="J8" s="441"/>
      <c r="K8" s="441"/>
      <c r="L8" s="441"/>
      <c r="M8" s="50"/>
      <c r="N8" s="50"/>
      <c r="O8" s="50"/>
      <c r="P8" s="38"/>
    </row>
    <row r="9" spans="2:16" ht="30.75" customHeight="1">
      <c r="B9" s="449" t="s">
        <v>421</v>
      </c>
      <c r="C9" s="449"/>
      <c r="D9" s="450"/>
      <c r="E9" s="456">
        <v>17675</v>
      </c>
      <c r="F9" s="455"/>
      <c r="G9" s="180"/>
      <c r="H9" s="181"/>
      <c r="I9" s="440" t="s">
        <v>342</v>
      </c>
      <c r="J9" s="441"/>
      <c r="K9" s="441"/>
      <c r="L9" s="441"/>
      <c r="M9" s="50"/>
      <c r="N9" s="50"/>
      <c r="O9" s="50"/>
      <c r="P9" s="38"/>
    </row>
    <row r="10" spans="2:16" ht="33" customHeight="1">
      <c r="B10" s="449" t="s">
        <v>422</v>
      </c>
      <c r="C10" s="449"/>
      <c r="D10" s="450"/>
      <c r="E10" s="456">
        <v>3515</v>
      </c>
      <c r="F10" s="455"/>
      <c r="G10" s="180"/>
      <c r="H10" s="181"/>
      <c r="I10" s="440" t="s">
        <v>261</v>
      </c>
      <c r="J10" s="441"/>
      <c r="K10" s="441"/>
      <c r="L10" s="441"/>
      <c r="M10" s="50"/>
      <c r="N10" s="50"/>
      <c r="O10" s="50"/>
    </row>
    <row r="11" spans="2:16" ht="18.75" customHeight="1">
      <c r="B11" s="449" t="s">
        <v>423</v>
      </c>
      <c r="C11" s="449"/>
      <c r="D11" s="450"/>
      <c r="E11" s="368">
        <v>953</v>
      </c>
      <c r="F11" s="455"/>
      <c r="G11" s="180"/>
      <c r="H11" s="181"/>
      <c r="I11" s="440" t="s">
        <v>343</v>
      </c>
      <c r="J11" s="441"/>
      <c r="K11" s="441"/>
      <c r="L11" s="441"/>
      <c r="M11" s="50"/>
      <c r="N11" s="50"/>
      <c r="O11" s="50"/>
    </row>
    <row r="12" spans="2:16" ht="11.25" customHeight="1">
      <c r="B12" s="81"/>
      <c r="C12" s="81"/>
      <c r="D12" s="81"/>
      <c r="E12" s="81"/>
      <c r="F12" s="81"/>
      <c r="G12" s="81"/>
      <c r="H12" s="81"/>
      <c r="I12" s="88"/>
      <c r="J12" s="81"/>
      <c r="K12" s="81"/>
      <c r="L12" s="81"/>
    </row>
    <row r="13" spans="2:16" ht="9.75" customHeight="1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2:16" ht="39" customHeight="1"/>
    <row r="15" spans="2:16" ht="51" customHeight="1"/>
    <row r="16" spans="2:16" ht="18.75" customHeight="1"/>
    <row r="17" spans="2:2" ht="54" customHeight="1"/>
    <row r="18" spans="2:2" ht="82.5" customHeight="1"/>
    <row r="19" spans="2:2" ht="18.75" customHeight="1"/>
    <row r="20" spans="2:2" ht="18.75" customHeight="1"/>
    <row r="21" spans="2:2" ht="18.75" customHeight="1"/>
    <row r="22" spans="2:2" ht="18.75" customHeight="1"/>
    <row r="23" spans="2:2" ht="17.25" customHeight="1">
      <c r="B23" s="51"/>
    </row>
    <row r="24" spans="2:2" ht="17.25" customHeight="1">
      <c r="B24" s="51"/>
    </row>
  </sheetData>
  <mergeCells count="19">
    <mergeCell ref="I10:L10"/>
    <mergeCell ref="I11:L11"/>
    <mergeCell ref="B10:D10"/>
    <mergeCell ref="E8:F8"/>
    <mergeCell ref="E9:F9"/>
    <mergeCell ref="E10:F10"/>
    <mergeCell ref="E11:F11"/>
    <mergeCell ref="B2:L2"/>
    <mergeCell ref="I9:L9"/>
    <mergeCell ref="B5:C5"/>
    <mergeCell ref="B8:D8"/>
    <mergeCell ref="B3:L3"/>
    <mergeCell ref="B11:D11"/>
    <mergeCell ref="E6:H6"/>
    <mergeCell ref="E7:H7"/>
    <mergeCell ref="B9:D9"/>
    <mergeCell ref="I6:L7"/>
    <mergeCell ref="B6:D7"/>
    <mergeCell ref="I8:L8"/>
  </mergeCells>
  <printOptions horizontalCentered="1" verticalCentered="1"/>
  <pageMargins left="0" right="0" top="1" bottom="0.5" header="0.31496062992126" footer="0.31496062992126"/>
  <pageSetup orientation="portrait" r:id="rId1"/>
  <headerFooter>
    <oddFooter>&amp;C12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8"/>
  <sheetViews>
    <sheetView rightToLeft="1" topLeftCell="A7" workbookViewId="0">
      <selection activeCell="L9" sqref="L9"/>
    </sheetView>
  </sheetViews>
  <sheetFormatPr defaultRowHeight="12.75"/>
  <sheetData>
    <row r="5" spans="1:11" ht="15.75">
      <c r="A5" s="442" t="s">
        <v>481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</row>
    <row r="6" spans="1:11" ht="15.75">
      <c r="A6" s="461" t="s">
        <v>482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</row>
    <row r="7" spans="1:11" ht="15.75">
      <c r="A7" s="445" t="s">
        <v>263</v>
      </c>
      <c r="B7" s="445"/>
      <c r="C7" s="322"/>
      <c r="D7" s="322"/>
      <c r="E7" s="322"/>
      <c r="F7" s="322"/>
      <c r="G7" s="322"/>
      <c r="H7" s="322"/>
      <c r="I7" s="322"/>
      <c r="J7" s="322"/>
      <c r="K7" s="43" t="s">
        <v>264</v>
      </c>
    </row>
    <row r="8" spans="1:11" ht="90">
      <c r="A8" s="342" t="s">
        <v>0</v>
      </c>
      <c r="B8" s="352"/>
      <c r="C8" s="325" t="s">
        <v>47</v>
      </c>
      <c r="D8" s="325" t="s">
        <v>344</v>
      </c>
      <c r="E8" s="443" t="s">
        <v>51</v>
      </c>
      <c r="F8" s="444"/>
      <c r="G8" s="457"/>
      <c r="H8" s="443" t="s">
        <v>345</v>
      </c>
      <c r="I8" s="457"/>
      <c r="J8" s="443" t="s">
        <v>48</v>
      </c>
      <c r="K8" s="444"/>
    </row>
    <row r="9" spans="1:11" ht="135">
      <c r="A9" s="350" t="s">
        <v>144</v>
      </c>
      <c r="B9" s="331"/>
      <c r="C9" s="182" t="s">
        <v>306</v>
      </c>
      <c r="D9" s="182" t="s">
        <v>346</v>
      </c>
      <c r="E9" s="458" t="s">
        <v>177</v>
      </c>
      <c r="F9" s="459"/>
      <c r="G9" s="460"/>
      <c r="H9" s="438" t="s">
        <v>179</v>
      </c>
      <c r="I9" s="439"/>
      <c r="J9" s="336" t="s">
        <v>178</v>
      </c>
      <c r="K9" s="446"/>
    </row>
    <row r="10" spans="1:11">
      <c r="A10" s="435">
        <v>2018</v>
      </c>
      <c r="B10" s="377"/>
      <c r="C10" s="324">
        <v>1769</v>
      </c>
      <c r="D10" s="324">
        <v>54161</v>
      </c>
      <c r="E10" s="324">
        <v>2020</v>
      </c>
      <c r="F10" s="292"/>
      <c r="G10" s="293"/>
      <c r="H10" s="433">
        <v>109.4</v>
      </c>
      <c r="I10" s="434"/>
      <c r="J10" s="324">
        <v>1924</v>
      </c>
      <c r="K10" s="292"/>
    </row>
    <row r="11" spans="1:11">
      <c r="A11" s="435" t="s">
        <v>440</v>
      </c>
      <c r="B11" s="377"/>
      <c r="C11" s="324">
        <v>2032</v>
      </c>
      <c r="D11" s="324">
        <v>74302</v>
      </c>
      <c r="E11" s="324">
        <v>1995</v>
      </c>
      <c r="F11" s="292"/>
      <c r="G11" s="293"/>
      <c r="H11" s="433">
        <v>148.19999999999999</v>
      </c>
      <c r="I11" s="434"/>
      <c r="J11" s="324" t="s">
        <v>42</v>
      </c>
      <c r="K11" s="292"/>
    </row>
    <row r="12" spans="1:11">
      <c r="A12" s="435" t="s">
        <v>441</v>
      </c>
      <c r="B12" s="377"/>
      <c r="C12" s="324">
        <v>2171</v>
      </c>
      <c r="D12" s="324">
        <v>78534</v>
      </c>
      <c r="E12" s="324">
        <v>1995</v>
      </c>
      <c r="F12" s="292"/>
      <c r="G12" s="293"/>
      <c r="H12" s="433">
        <v>157</v>
      </c>
      <c r="I12" s="434"/>
      <c r="J12" s="324" t="s">
        <v>42</v>
      </c>
      <c r="K12" s="292"/>
    </row>
    <row r="13" spans="1:11">
      <c r="A13" s="435">
        <v>2021</v>
      </c>
      <c r="B13" s="377"/>
      <c r="C13" s="324">
        <v>2166</v>
      </c>
      <c r="D13" s="324">
        <v>77610</v>
      </c>
      <c r="E13" s="324">
        <v>1821</v>
      </c>
      <c r="F13" s="292"/>
      <c r="G13" s="293"/>
      <c r="H13" s="433">
        <v>141.30000000000001</v>
      </c>
      <c r="I13" s="434"/>
      <c r="J13" s="324">
        <v>2321</v>
      </c>
      <c r="K13" s="292"/>
    </row>
    <row r="14" spans="1:11">
      <c r="A14" s="435">
        <v>2022</v>
      </c>
      <c r="B14" s="377"/>
      <c r="C14" s="324">
        <v>2631</v>
      </c>
      <c r="D14" s="324">
        <v>76359</v>
      </c>
      <c r="E14" s="324">
        <v>2128</v>
      </c>
      <c r="F14" s="292"/>
      <c r="G14" s="293"/>
      <c r="H14" s="433">
        <v>162.5</v>
      </c>
      <c r="I14" s="434"/>
      <c r="J14" s="324">
        <v>2298</v>
      </c>
      <c r="K14" s="292"/>
    </row>
    <row r="15" spans="1:11">
      <c r="A15" s="435">
        <v>2023</v>
      </c>
      <c r="B15" s="377"/>
      <c r="C15" s="324">
        <v>2482</v>
      </c>
      <c r="D15" s="324">
        <v>81078</v>
      </c>
      <c r="E15" s="324">
        <v>2125</v>
      </c>
      <c r="F15" s="292"/>
      <c r="G15" s="293"/>
      <c r="H15" s="436">
        <v>172.3</v>
      </c>
      <c r="I15" s="437"/>
      <c r="J15" s="324">
        <v>2188</v>
      </c>
      <c r="K15" s="292"/>
    </row>
    <row r="16" spans="1:11">
      <c r="A16" s="432" t="s">
        <v>442</v>
      </c>
      <c r="B16" s="432"/>
      <c r="C16" s="432"/>
    </row>
    <row r="17" spans="3:7">
      <c r="C17" s="20"/>
      <c r="D17" s="20"/>
    </row>
    <row r="18" spans="3:7">
      <c r="G18" s="5" t="s">
        <v>124</v>
      </c>
    </row>
  </sheetData>
  <mergeCells count="24">
    <mergeCell ref="A14:B14"/>
    <mergeCell ref="H14:I14"/>
    <mergeCell ref="A15:B15"/>
    <mergeCell ref="H15:I15"/>
    <mergeCell ref="A16:C16"/>
    <mergeCell ref="A11:B11"/>
    <mergeCell ref="H11:I11"/>
    <mergeCell ref="A12:B12"/>
    <mergeCell ref="H12:I12"/>
    <mergeCell ref="A13:B13"/>
    <mergeCell ref="H13:I13"/>
    <mergeCell ref="A9:B9"/>
    <mergeCell ref="E9:G9"/>
    <mergeCell ref="H9:I9"/>
    <mergeCell ref="J9:K9"/>
    <mergeCell ref="A10:B10"/>
    <mergeCell ref="H10:I10"/>
    <mergeCell ref="A5:K5"/>
    <mergeCell ref="A6:K6"/>
    <mergeCell ref="A7:B7"/>
    <mergeCell ref="A8:B8"/>
    <mergeCell ref="E8:G8"/>
    <mergeCell ref="H8:I8"/>
    <mergeCell ref="J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25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خارطة1</vt:lpstr>
      <vt:lpstr>مجموع تكاليف</vt:lpstr>
      <vt:lpstr>متوسط دجاجة </vt:lpstr>
      <vt:lpstr>13</vt:lpstr>
      <vt:lpstr>14</vt:lpstr>
      <vt:lpstr>خارطة2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</vt:vector>
  </TitlesOfParts>
  <Company>Sham Future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Gold 3-Dodo</dc:creator>
  <cp:lastModifiedBy>Maher</cp:lastModifiedBy>
  <cp:lastPrinted>2024-08-20T05:49:26Z</cp:lastPrinted>
  <dcterms:created xsi:type="dcterms:W3CDTF">2010-01-04T06:11:29Z</dcterms:created>
  <dcterms:modified xsi:type="dcterms:W3CDTF">2024-08-29T04:33:54Z</dcterms:modified>
</cp:coreProperties>
</file>